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CONTROLE DE GESTION\OPEN DATA\"/>
    </mc:Choice>
  </mc:AlternateContent>
  <bookViews>
    <workbookView xWindow="-12" yWindow="48" windowWidth="10320" windowHeight="8112"/>
  </bookViews>
  <sheets>
    <sheet name="Surfaces et places" sheetId="107" r:id="rId1"/>
    <sheet name="Jours ouverts" sheetId="110" r:id="rId2"/>
    <sheet name="Ratio Entrées prêts jours" sheetId="108" r:id="rId3"/>
    <sheet name="Entrées" sheetId="17" r:id="rId4"/>
    <sheet name="Site" sheetId="96" r:id="rId5"/>
    <sheet name="Abonnés 1 jour" sheetId="80" r:id="rId6"/>
    <sheet name="Abonnés au 31" sheetId="25" r:id="rId7"/>
    <sheet name="Abonnés au 31 caté " sheetId="111" r:id="rId8"/>
    <sheet name="Abonnés communes et %" sheetId="27" r:id="rId9"/>
    <sheet name="Récap abo communes" sheetId="28" r:id="rId10"/>
    <sheet name="Abonnés au 31 âges" sheetId="29" r:id="rId11"/>
    <sheet name="Abonnés au 31 CSP" sheetId="30" r:id="rId12"/>
    <sheet name="Emprunteurs 1 prêt" sheetId="31" r:id="rId13"/>
    <sheet name="Prêts" sheetId="90" r:id="rId14"/>
    <sheet name="Prêts numériques" sheetId="66" r:id="rId15"/>
    <sheet name="Prêts cate abonnés" sheetId="33" r:id="rId16"/>
    <sheet name="Collection LP&amp;Pat" sheetId="44" r:id="rId17"/>
    <sheet name="Prêts collection regroupement" sheetId="48" r:id="rId18"/>
    <sheet name="Prêts par domaine" sheetId="82" r:id="rId19"/>
    <sheet name="Périodiques" sheetId="87" r:id="rId20"/>
  </sheets>
  <externalReferences>
    <externalReference r:id="rId21"/>
  </externalReferences>
  <definedNames>
    <definedName name="a" localSheetId="5">#REF!</definedName>
    <definedName name="a" localSheetId="10">#REF!</definedName>
    <definedName name="a" localSheetId="7">#REF!</definedName>
    <definedName name="a" localSheetId="11">#REF!</definedName>
    <definedName name="a" localSheetId="12">#REF!</definedName>
    <definedName name="a" localSheetId="1">#REF!</definedName>
    <definedName name="a" localSheetId="14">#REF!</definedName>
    <definedName name="a" localSheetId="2">#REF!</definedName>
    <definedName name="a" localSheetId="4">#REF!</definedName>
    <definedName name="a">#REF!</definedName>
    <definedName name="d">#REF!</definedName>
    <definedName name="e" localSheetId="5">#REF!</definedName>
    <definedName name="e" localSheetId="10">#REF!</definedName>
    <definedName name="e" localSheetId="7">#REF!</definedName>
    <definedName name="e" localSheetId="11">#REF!</definedName>
    <definedName name="e" localSheetId="12">#REF!</definedName>
    <definedName name="e" localSheetId="1">#REF!</definedName>
    <definedName name="e" localSheetId="14">#REF!</definedName>
    <definedName name="e" localSheetId="2">#REF!</definedName>
    <definedName name="e" localSheetId="9">#REF!</definedName>
    <definedName name="e" localSheetId="4">#REF!</definedName>
    <definedName name="e">#REF!</definedName>
    <definedName name="Excel_BuiltIn__FilterDatabase_1" localSheetId="5">#REF!</definedName>
    <definedName name="Excel_BuiltIn__FilterDatabase_1" localSheetId="10">#REF!</definedName>
    <definedName name="Excel_BuiltIn__FilterDatabase_1" localSheetId="7">#REF!</definedName>
    <definedName name="Excel_BuiltIn__FilterDatabase_1" localSheetId="11">#REF!</definedName>
    <definedName name="Excel_BuiltIn__FilterDatabase_1" localSheetId="12">#REF!</definedName>
    <definedName name="Excel_BuiltIn__FilterDatabase_1" localSheetId="1">#REF!</definedName>
    <definedName name="Excel_BuiltIn__FilterDatabase_1" localSheetId="14">#REF!</definedName>
    <definedName name="Excel_BuiltIn__FilterDatabase_1" localSheetId="2">#REF!</definedName>
    <definedName name="Excel_BuiltIn__FilterDatabase_1" localSheetId="9">#REF!</definedName>
    <definedName name="Excel_BuiltIn__FilterDatabase_1" localSheetId="4">#REF!</definedName>
    <definedName name="Excel_BuiltIn__FilterDatabase_1">#REF!</definedName>
    <definedName name="Excel_BuiltIn__FilterDatabase_2" localSheetId="5">#REF!</definedName>
    <definedName name="Excel_BuiltIn__FilterDatabase_2" localSheetId="10">#REF!</definedName>
    <definedName name="Excel_BuiltIn__FilterDatabase_2" localSheetId="7">#REF!</definedName>
    <definedName name="Excel_BuiltIn__FilterDatabase_2" localSheetId="11">#REF!</definedName>
    <definedName name="Excel_BuiltIn__FilterDatabase_2" localSheetId="12">#REF!</definedName>
    <definedName name="Excel_BuiltIn__FilterDatabase_2" localSheetId="14">#REF!</definedName>
    <definedName name="Excel_BuiltIn__FilterDatabase_2" localSheetId="2">#REF!</definedName>
    <definedName name="Excel_BuiltIn__FilterDatabase_2" localSheetId="9">#REF!</definedName>
    <definedName name="Excel_BuiltIn__FilterDatabase_2" localSheetId="4">#REF!</definedName>
    <definedName name="Excel_BuiltIn__FilterDatabase_2">#REF!</definedName>
    <definedName name="jfd" localSheetId="7">#REF!</definedName>
    <definedName name="jfd" localSheetId="14">#REF!</definedName>
    <definedName name="jfd" localSheetId="4">#REF!</definedName>
    <definedName name="jfd">#REF!</definedName>
    <definedName name="lll" localSheetId="5">#REF!</definedName>
    <definedName name="lll" localSheetId="10">#REF!</definedName>
    <definedName name="lll" localSheetId="7">#REF!</definedName>
    <definedName name="lll" localSheetId="11">#REF!</definedName>
    <definedName name="lll" localSheetId="14">#REF!</definedName>
    <definedName name="lll" localSheetId="2">#REF!</definedName>
    <definedName name="lll" localSheetId="4">#REF!</definedName>
    <definedName name="lll">#REF!</definedName>
    <definedName name="m" localSheetId="5">#REF!</definedName>
    <definedName name="m" localSheetId="7">#REF!</definedName>
    <definedName name="m" localSheetId="14">#REF!</definedName>
    <definedName name="m" localSheetId="2">#REF!</definedName>
    <definedName name="m" localSheetId="4">#REF!</definedName>
    <definedName name="m">#REF!</definedName>
    <definedName name="o">#REF!</definedName>
    <definedName name="p" localSheetId="5">#REF!</definedName>
    <definedName name="p" localSheetId="10">#REF!</definedName>
    <definedName name="p" localSheetId="7">#REF!</definedName>
    <definedName name="p" localSheetId="11">#REF!</definedName>
    <definedName name="p" localSheetId="14">#REF!</definedName>
    <definedName name="p" localSheetId="2">#REF!</definedName>
    <definedName name="p" localSheetId="4">#REF!</definedName>
    <definedName name="p">#REF!</definedName>
    <definedName name="s" localSheetId="7">#REF!</definedName>
    <definedName name="s">#REF!</definedName>
    <definedName name="_xlnm.Print_Area" localSheetId="6">'Abonnés au 31'!$A$1:$S$32</definedName>
    <definedName name="_xlnm.Print_Area" localSheetId="10">'Abonnés au 31 âges'!$A$1:$AF$33</definedName>
    <definedName name="_xlnm.Print_Area" localSheetId="7">'Abonnés au 31 caté '!$A$1:$S$33</definedName>
    <definedName name="_xlnm.Print_Area" localSheetId="11">'Abonnés au 31 CSP'!$A$1:$R$32</definedName>
    <definedName name="_xlnm.Print_Area" localSheetId="16">'Collection LP&amp;Pat'!$A$1:$Q$35</definedName>
    <definedName name="_xlnm.Print_Area" localSheetId="3">Entrées!$A$1:$P$34</definedName>
    <definedName name="_xlnm.Print_Area" localSheetId="13">Prêts!$A$1:$Q$35</definedName>
    <definedName name="_xlnm.Print_Area" localSheetId="15">'Prêts cate abonnés'!$A$1:$R$31</definedName>
    <definedName name="_xlnm.Print_Area" localSheetId="17">'Prêts collection regroupement'!$A$1:$Q$35</definedName>
    <definedName name="_xlnm.Print_Area" localSheetId="14">'Prêts numériques'!$A$1:$P$33</definedName>
    <definedName name="_xlnm.Print_Area" localSheetId="9">'Récap abo communes'!$A$1:$T$34</definedName>
    <definedName name="_xlnm.Print_Area" localSheetId="4">Site!$A$1:$L$33</definedName>
  </definedNames>
  <calcPr calcId="162913"/>
</workbook>
</file>

<file path=xl/calcChain.xml><?xml version="1.0" encoding="utf-8"?>
<calcChain xmlns="http://schemas.openxmlformats.org/spreadsheetml/2006/main">
  <c r="J12" i="96" l="1"/>
  <c r="D19" i="44" l="1"/>
  <c r="D27" i="96" l="1"/>
  <c r="P24" i="66"/>
  <c r="O24" i="66"/>
  <c r="N24" i="66"/>
  <c r="Q5" i="25" l="1"/>
  <c r="Q6" i="25"/>
  <c r="Q7" i="25"/>
  <c r="Q8" i="25"/>
  <c r="Q9" i="25"/>
  <c r="Q10" i="25"/>
  <c r="Q11" i="25"/>
  <c r="Q12" i="25"/>
  <c r="Q13" i="25"/>
  <c r="Q14" i="25"/>
  <c r="Q15" i="25"/>
  <c r="Q4" i="25"/>
  <c r="P4" i="17"/>
  <c r="P15" i="110" l="1"/>
  <c r="O15" i="110"/>
  <c r="N15" i="110"/>
  <c r="M15" i="110"/>
  <c r="L15" i="110"/>
  <c r="K15" i="110"/>
  <c r="J15" i="110"/>
  <c r="I15" i="110"/>
  <c r="H15" i="110"/>
  <c r="G15" i="110"/>
  <c r="F15" i="110"/>
  <c r="E15" i="110"/>
  <c r="D15" i="110"/>
  <c r="B15" i="110"/>
  <c r="Q4" i="44" l="1"/>
  <c r="Q5" i="44"/>
  <c r="Q6" i="44"/>
  <c r="Q7" i="44"/>
  <c r="Q8" i="44"/>
  <c r="Q9" i="44"/>
  <c r="Q10" i="44"/>
  <c r="Q11" i="44"/>
  <c r="Q12" i="44"/>
  <c r="Q13" i="44"/>
  <c r="Q14" i="44"/>
  <c r="Q15" i="44"/>
  <c r="Q16" i="44"/>
  <c r="Q17" i="44"/>
  <c r="Q18" i="44"/>
  <c r="Q3" i="44"/>
  <c r="F19" i="108" l="1"/>
  <c r="D19" i="108"/>
  <c r="G17" i="108"/>
  <c r="E17" i="108"/>
  <c r="G16" i="108"/>
  <c r="E16" i="108"/>
  <c r="G15" i="108"/>
  <c r="E15" i="108"/>
  <c r="G14" i="108"/>
  <c r="E14" i="108"/>
  <c r="G13" i="108"/>
  <c r="E13" i="108"/>
  <c r="G12" i="108"/>
  <c r="E12" i="108"/>
  <c r="G11" i="108"/>
  <c r="E11" i="108"/>
  <c r="G10" i="108"/>
  <c r="E10" i="108"/>
  <c r="G9" i="108"/>
  <c r="E9" i="108"/>
  <c r="G8" i="108"/>
  <c r="E8" i="108"/>
  <c r="G7" i="108"/>
  <c r="E7" i="108"/>
  <c r="G6" i="108"/>
  <c r="E6" i="108"/>
  <c r="G5" i="108"/>
  <c r="E5" i="108"/>
  <c r="G4" i="108"/>
  <c r="E4" i="108"/>
  <c r="C20" i="107"/>
  <c r="B20" i="107"/>
  <c r="J11" i="96" l="1"/>
  <c r="B13" i="48" l="1"/>
  <c r="C13" i="48"/>
  <c r="D13" i="48"/>
  <c r="E13" i="48"/>
  <c r="F13" i="48"/>
  <c r="G13" i="48"/>
  <c r="H13" i="48"/>
  <c r="I13" i="48"/>
  <c r="J13" i="48"/>
  <c r="K13" i="48"/>
  <c r="L13" i="48"/>
  <c r="M13" i="48"/>
  <c r="N13" i="48"/>
  <c r="O13" i="48"/>
  <c r="P13" i="48"/>
  <c r="Q4" i="48"/>
  <c r="Q5" i="48"/>
  <c r="Q6" i="48"/>
  <c r="Q7" i="48"/>
  <c r="Q8" i="48"/>
  <c r="Q9" i="48"/>
  <c r="Q10" i="48"/>
  <c r="Q11" i="48"/>
  <c r="Q12" i="48"/>
  <c r="Q13" i="48" l="1"/>
  <c r="H4" i="28" l="1"/>
  <c r="T4" i="28" s="1"/>
  <c r="O4" i="28" l="1"/>
  <c r="R4" i="28"/>
  <c r="B12" i="33"/>
  <c r="C12" i="33"/>
  <c r="D12" i="33"/>
  <c r="E12" i="33"/>
  <c r="F12" i="33"/>
  <c r="G12" i="33"/>
  <c r="H12" i="33"/>
  <c r="I12" i="33"/>
  <c r="J12" i="33"/>
  <c r="K12" i="33"/>
  <c r="L12" i="33"/>
  <c r="M12" i="33"/>
  <c r="N12" i="33"/>
  <c r="O12" i="33"/>
  <c r="P12" i="33"/>
  <c r="Q3" i="33"/>
  <c r="Q4" i="33"/>
  <c r="Q5" i="33"/>
  <c r="Q6" i="33"/>
  <c r="Q7" i="33"/>
  <c r="Q8" i="33"/>
  <c r="Q9" i="33"/>
  <c r="Q10" i="33"/>
  <c r="Q11" i="33"/>
  <c r="Q12" i="33" l="1"/>
  <c r="R5" i="33" s="1"/>
  <c r="B32" i="82"/>
  <c r="C32" i="82"/>
  <c r="D32" i="82"/>
  <c r="E32" i="82"/>
  <c r="F32" i="82"/>
  <c r="G32" i="82"/>
  <c r="H32" i="82"/>
  <c r="I32" i="82"/>
  <c r="J32" i="82"/>
  <c r="K32" i="82"/>
  <c r="L32" i="82"/>
  <c r="M32" i="82"/>
  <c r="N32" i="82"/>
  <c r="O32" i="82"/>
  <c r="P32" i="82"/>
  <c r="R10" i="33" l="1"/>
  <c r="R8" i="33"/>
  <c r="R9" i="33"/>
  <c r="R3" i="33"/>
  <c r="R11" i="33"/>
  <c r="R4" i="33"/>
  <c r="R6" i="33"/>
  <c r="R7" i="33"/>
  <c r="Q32" i="82"/>
  <c r="R15" i="82" s="1"/>
  <c r="R23" i="82" l="1"/>
  <c r="R13" i="82"/>
  <c r="R29" i="82"/>
  <c r="R22" i="82"/>
  <c r="R28" i="82"/>
  <c r="R14" i="82"/>
  <c r="R3" i="82"/>
  <c r="R5" i="82"/>
  <c r="R21" i="82"/>
  <c r="R12" i="33"/>
  <c r="R30" i="82"/>
  <c r="R16" i="82"/>
  <c r="R4" i="82"/>
  <c r="R6" i="82"/>
  <c r="R12" i="82"/>
  <c r="R31" i="82"/>
  <c r="R18" i="82"/>
  <c r="R27" i="82"/>
  <c r="R26" i="82"/>
  <c r="R17" i="82"/>
  <c r="R19" i="82"/>
  <c r="R32" i="82"/>
  <c r="R25" i="82"/>
  <c r="R10" i="82"/>
  <c r="R9" i="82"/>
  <c r="R11" i="82"/>
  <c r="R7" i="82"/>
  <c r="R20" i="82"/>
  <c r="R24" i="82"/>
  <c r="R8" i="82"/>
  <c r="R5" i="30" l="1"/>
  <c r="R6" i="30"/>
  <c r="R7" i="30"/>
  <c r="R8" i="30"/>
  <c r="R9" i="30"/>
  <c r="R10" i="30"/>
  <c r="R11" i="30"/>
  <c r="R12" i="30"/>
  <c r="R13" i="30"/>
  <c r="R14" i="30"/>
  <c r="R15" i="30"/>
  <c r="R16" i="30"/>
  <c r="R4" i="30"/>
  <c r="R17" i="30" s="1"/>
  <c r="AC6" i="29" l="1"/>
  <c r="AC7" i="29"/>
  <c r="AC8" i="29"/>
  <c r="AC9" i="29"/>
  <c r="AC10" i="29"/>
  <c r="AC11" i="29"/>
  <c r="AC12" i="29"/>
  <c r="AC13" i="29"/>
  <c r="AC14" i="29"/>
  <c r="AC15" i="29"/>
  <c r="AC5" i="29"/>
  <c r="AA6" i="29"/>
  <c r="AA7" i="29"/>
  <c r="AA8" i="29"/>
  <c r="AA9" i="29"/>
  <c r="AA10" i="29"/>
  <c r="AA11" i="29"/>
  <c r="AA12" i="29"/>
  <c r="AA13" i="29"/>
  <c r="AA14" i="29"/>
  <c r="AA15" i="29"/>
  <c r="AA5" i="29"/>
  <c r="Y6" i="29"/>
  <c r="Y7" i="29"/>
  <c r="Y8" i="29"/>
  <c r="Y9" i="29"/>
  <c r="Y10" i="29"/>
  <c r="Y11" i="29"/>
  <c r="Y12" i="29"/>
  <c r="Y13" i="29"/>
  <c r="Y14" i="29"/>
  <c r="Y15" i="29"/>
  <c r="Y5" i="29"/>
  <c r="W6" i="29"/>
  <c r="W7" i="29"/>
  <c r="W8" i="29"/>
  <c r="W9" i="29"/>
  <c r="W10" i="29"/>
  <c r="W11" i="29"/>
  <c r="W12" i="29"/>
  <c r="W13" i="29"/>
  <c r="W14" i="29"/>
  <c r="W15" i="29"/>
  <c r="W5" i="29"/>
  <c r="U6" i="29"/>
  <c r="U7" i="29"/>
  <c r="U8" i="29"/>
  <c r="U9" i="29"/>
  <c r="U10" i="29"/>
  <c r="U11" i="29"/>
  <c r="U12" i="29"/>
  <c r="U13" i="29"/>
  <c r="U14" i="29"/>
  <c r="U15" i="29"/>
  <c r="U5" i="29"/>
  <c r="S6" i="29"/>
  <c r="S7" i="29"/>
  <c r="S8" i="29"/>
  <c r="S9" i="29"/>
  <c r="S10" i="29"/>
  <c r="S11" i="29"/>
  <c r="S12" i="29"/>
  <c r="S13" i="29"/>
  <c r="S14" i="29"/>
  <c r="S15" i="29"/>
  <c r="S5" i="29"/>
  <c r="Q6" i="29"/>
  <c r="Q7" i="29"/>
  <c r="Q8" i="29"/>
  <c r="Q9" i="29"/>
  <c r="Q10" i="29"/>
  <c r="Q11" i="29"/>
  <c r="Q12" i="29"/>
  <c r="Q13" i="29"/>
  <c r="Q14" i="29"/>
  <c r="Q15" i="29"/>
  <c r="Q5" i="29"/>
  <c r="O6" i="29"/>
  <c r="O7" i="29"/>
  <c r="O8" i="29"/>
  <c r="O9" i="29"/>
  <c r="O10" i="29"/>
  <c r="O11" i="29"/>
  <c r="O12" i="29"/>
  <c r="O13" i="29"/>
  <c r="O14" i="29"/>
  <c r="O15" i="29"/>
  <c r="O5" i="29"/>
  <c r="M6" i="29"/>
  <c r="M7" i="29"/>
  <c r="M8" i="29"/>
  <c r="M9" i="29"/>
  <c r="M10" i="29"/>
  <c r="M11" i="29"/>
  <c r="M12" i="29"/>
  <c r="M13" i="29"/>
  <c r="M14" i="29"/>
  <c r="M15" i="29"/>
  <c r="M5" i="29"/>
  <c r="K6" i="29"/>
  <c r="K7" i="29"/>
  <c r="K8" i="29"/>
  <c r="K9" i="29"/>
  <c r="K10" i="29"/>
  <c r="K11" i="29"/>
  <c r="K12" i="29"/>
  <c r="K13" i="29"/>
  <c r="K14" i="29"/>
  <c r="K15" i="29"/>
  <c r="K5" i="29"/>
  <c r="I6" i="29"/>
  <c r="I7" i="29"/>
  <c r="I8" i="29"/>
  <c r="I9" i="29"/>
  <c r="I10" i="29"/>
  <c r="I11" i="29"/>
  <c r="I12" i="29"/>
  <c r="I13" i="29"/>
  <c r="I14" i="29"/>
  <c r="I15" i="29"/>
  <c r="I5" i="29"/>
  <c r="G6" i="29"/>
  <c r="G7" i="29"/>
  <c r="G8" i="29"/>
  <c r="G9" i="29"/>
  <c r="G10" i="29"/>
  <c r="G11" i="29"/>
  <c r="G12" i="29"/>
  <c r="G13" i="29"/>
  <c r="G14" i="29"/>
  <c r="G15" i="29"/>
  <c r="G5" i="29"/>
  <c r="E6" i="29"/>
  <c r="E7" i="29"/>
  <c r="E8" i="29"/>
  <c r="E9" i="29"/>
  <c r="E10" i="29"/>
  <c r="E11" i="29"/>
  <c r="E12" i="29"/>
  <c r="E13" i="29"/>
  <c r="E14" i="29"/>
  <c r="E15" i="29"/>
  <c r="E5" i="29"/>
  <c r="C6" i="29"/>
  <c r="C7" i="29"/>
  <c r="C8" i="29"/>
  <c r="C9" i="29"/>
  <c r="C10" i="29"/>
  <c r="C11" i="29"/>
  <c r="C12" i="29"/>
  <c r="C13" i="29"/>
  <c r="C14" i="29"/>
  <c r="C15" i="29"/>
  <c r="C5" i="29"/>
  <c r="AE6" i="29"/>
  <c r="AE7" i="29"/>
  <c r="AE8" i="29"/>
  <c r="AE9" i="29"/>
  <c r="AE10" i="29"/>
  <c r="AE11" i="29"/>
  <c r="AE12" i="29"/>
  <c r="AE13" i="29"/>
  <c r="AE14" i="29"/>
  <c r="AE5" i="29"/>
  <c r="L24" i="66" l="1"/>
  <c r="K24" i="66"/>
  <c r="I24" i="66"/>
  <c r="G24" i="66"/>
  <c r="F24" i="66"/>
  <c r="D24" i="66"/>
  <c r="C24" i="66"/>
  <c r="E27" i="96"/>
  <c r="B17" i="90"/>
  <c r="C17" i="90"/>
  <c r="D17" i="90"/>
  <c r="E17" i="90"/>
  <c r="F17" i="90"/>
  <c r="G17" i="90"/>
  <c r="H17" i="90"/>
  <c r="I17" i="90"/>
  <c r="J17" i="90"/>
  <c r="K17" i="90"/>
  <c r="L17" i="90"/>
  <c r="M17" i="90"/>
  <c r="N17" i="90"/>
  <c r="O17" i="90"/>
  <c r="P17" i="90"/>
  <c r="Q5" i="90"/>
  <c r="Q6" i="90"/>
  <c r="Q7" i="90"/>
  <c r="Q8" i="90"/>
  <c r="Q9" i="90"/>
  <c r="Q10" i="90"/>
  <c r="Q11" i="90"/>
  <c r="Q12" i="90"/>
  <c r="Q13" i="90"/>
  <c r="Q14" i="90"/>
  <c r="Q15" i="90"/>
  <c r="Q16" i="90"/>
  <c r="P5" i="17"/>
  <c r="P6" i="17"/>
  <c r="P7" i="17"/>
  <c r="P8" i="17"/>
  <c r="P9" i="17"/>
  <c r="P10" i="17"/>
  <c r="P11" i="17"/>
  <c r="P12" i="17"/>
  <c r="P13" i="17"/>
  <c r="P14" i="17"/>
  <c r="P15" i="17"/>
  <c r="C16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B16" i="17"/>
  <c r="Q17" i="90" l="1"/>
  <c r="P16" i="17"/>
  <c r="J10" i="96" l="1"/>
  <c r="C27" i="96"/>
  <c r="B27" i="96"/>
  <c r="J9" i="96"/>
  <c r="J8" i="96"/>
  <c r="J7" i="96"/>
  <c r="J6" i="96"/>
  <c r="H35" i="44" l="1"/>
  <c r="D24" i="87" l="1"/>
  <c r="D23" i="87"/>
  <c r="F21" i="87"/>
  <c r="F20" i="87"/>
  <c r="F19" i="87"/>
  <c r="F18" i="87"/>
  <c r="F17" i="87"/>
  <c r="F16" i="87"/>
  <c r="F15" i="87"/>
  <c r="F14" i="87"/>
  <c r="F13" i="87"/>
  <c r="F12" i="87"/>
  <c r="F11" i="87"/>
  <c r="F10" i="87"/>
  <c r="F9" i="87"/>
  <c r="F8" i="87"/>
  <c r="F7" i="87"/>
  <c r="F6" i="87"/>
  <c r="F5" i="87"/>
  <c r="F4" i="87"/>
  <c r="D25" i="87" l="1"/>
  <c r="B19" i="44" l="1"/>
  <c r="C19" i="44"/>
  <c r="E19" i="44"/>
  <c r="F19" i="44"/>
  <c r="G19" i="44"/>
  <c r="H19" i="44"/>
  <c r="I19" i="44"/>
  <c r="J19" i="44"/>
  <c r="K19" i="44"/>
  <c r="L19" i="44"/>
  <c r="M19" i="44"/>
  <c r="N19" i="44"/>
  <c r="O19" i="44"/>
  <c r="P19" i="44"/>
  <c r="Q19" i="44" l="1"/>
  <c r="H19" i="28" l="1"/>
  <c r="T19" i="28" s="1"/>
  <c r="H18" i="28"/>
  <c r="H17" i="28"/>
  <c r="H16" i="28"/>
  <c r="T16" i="28" s="1"/>
  <c r="H15" i="28"/>
  <c r="T15" i="28" s="1"/>
  <c r="H14" i="28"/>
  <c r="T14" i="28" s="1"/>
  <c r="H13" i="28"/>
  <c r="H12" i="28"/>
  <c r="H11" i="28"/>
  <c r="T11" i="28" s="1"/>
  <c r="H10" i="28"/>
  <c r="T10" i="28" s="1"/>
  <c r="H9" i="28"/>
  <c r="H8" i="28"/>
  <c r="H7" i="28"/>
  <c r="T7" i="28" s="1"/>
  <c r="R7" i="28" s="1"/>
  <c r="H6" i="28"/>
  <c r="T6" i="28" s="1"/>
  <c r="H5" i="28"/>
  <c r="M38" i="27"/>
  <c r="L38" i="27"/>
  <c r="J38" i="27"/>
  <c r="I38" i="27"/>
  <c r="G38" i="27"/>
  <c r="F38" i="27"/>
  <c r="C38" i="27"/>
  <c r="B38" i="27"/>
  <c r="C4" i="28" l="1"/>
  <c r="E4" i="28"/>
  <c r="G4" i="28"/>
  <c r="L4" i="28"/>
  <c r="I4" i="28"/>
  <c r="T18" i="28"/>
  <c r="R18" i="28" s="1"/>
  <c r="T13" i="28"/>
  <c r="O13" i="28" s="1"/>
  <c r="T9" i="28"/>
  <c r="I9" i="28" s="1"/>
  <c r="T17" i="28"/>
  <c r="R10" i="28"/>
  <c r="C10" i="28"/>
  <c r="R14" i="28"/>
  <c r="C14" i="28"/>
  <c r="R16" i="28"/>
  <c r="O16" i="28"/>
  <c r="G16" i="28"/>
  <c r="L16" i="28"/>
  <c r="E16" i="28"/>
  <c r="I16" i="28"/>
  <c r="C16" i="28"/>
  <c r="T12" i="28"/>
  <c r="I14" i="28"/>
  <c r="T5" i="28"/>
  <c r="I5" i="28" s="1"/>
  <c r="T8" i="28"/>
  <c r="O19" i="28"/>
  <c r="G19" i="28"/>
  <c r="L19" i="28"/>
  <c r="E19" i="28"/>
  <c r="C19" i="28"/>
  <c r="R19" i="28"/>
  <c r="I6" i="28"/>
  <c r="C6" i="28"/>
  <c r="L6" i="28"/>
  <c r="R6" i="28"/>
  <c r="O6" i="28"/>
  <c r="G6" i="28"/>
  <c r="E6" i="28"/>
  <c r="O15" i="28"/>
  <c r="G15" i="28"/>
  <c r="L15" i="28"/>
  <c r="E15" i="28"/>
  <c r="C15" i="28"/>
  <c r="R15" i="28"/>
  <c r="O11" i="28"/>
  <c r="G11" i="28"/>
  <c r="L11" i="28"/>
  <c r="E11" i="28"/>
  <c r="C11" i="28"/>
  <c r="R11" i="28"/>
  <c r="C7" i="28"/>
  <c r="E7" i="28"/>
  <c r="L7" i="28"/>
  <c r="E10" i="28"/>
  <c r="L10" i="28"/>
  <c r="I11" i="28"/>
  <c r="E14" i="28"/>
  <c r="L14" i="28"/>
  <c r="I15" i="28"/>
  <c r="I19" i="28"/>
  <c r="I10" i="28"/>
  <c r="G7" i="28"/>
  <c r="O7" i="28"/>
  <c r="G10" i="28"/>
  <c r="O10" i="28"/>
  <c r="G14" i="28"/>
  <c r="O14" i="28"/>
  <c r="I7" i="28"/>
  <c r="O18" i="28" l="1"/>
  <c r="L18" i="28"/>
  <c r="G13" i="28"/>
  <c r="L9" i="28"/>
  <c r="O9" i="28"/>
  <c r="I18" i="28"/>
  <c r="E18" i="28"/>
  <c r="R13" i="28"/>
  <c r="C13" i="28"/>
  <c r="L13" i="28"/>
  <c r="E13" i="28"/>
  <c r="G18" i="28"/>
  <c r="G9" i="28"/>
  <c r="C9" i="28"/>
  <c r="C18" i="28"/>
  <c r="I13" i="28"/>
  <c r="R17" i="28"/>
  <c r="E17" i="28"/>
  <c r="C17" i="28"/>
  <c r="L17" i="28"/>
  <c r="O17" i="28"/>
  <c r="R9" i="28"/>
  <c r="E9" i="28"/>
  <c r="G17" i="28"/>
  <c r="I17" i="28"/>
  <c r="R12" i="28"/>
  <c r="O12" i="28"/>
  <c r="G12" i="28"/>
  <c r="L12" i="28"/>
  <c r="E12" i="28"/>
  <c r="C12" i="28"/>
  <c r="R8" i="28"/>
  <c r="C8" i="28"/>
  <c r="O8" i="28"/>
  <c r="G8" i="28"/>
  <c r="L8" i="28"/>
  <c r="E8" i="28"/>
  <c r="I12" i="28"/>
  <c r="R5" i="28"/>
  <c r="C5" i="28"/>
  <c r="O5" i="28"/>
  <c r="G5" i="28"/>
  <c r="L5" i="28"/>
  <c r="E5" i="28"/>
  <c r="I8" i="28"/>
</calcChain>
</file>

<file path=xl/sharedStrings.xml><?xml version="1.0" encoding="utf-8"?>
<sst xmlns="http://schemas.openxmlformats.org/spreadsheetml/2006/main" count="688" uniqueCount="337">
  <si>
    <t>Verne</t>
  </si>
  <si>
    <t>Total</t>
  </si>
  <si>
    <t>Hugo</t>
  </si>
  <si>
    <t>Césaire</t>
  </si>
  <si>
    <t>Victor Hugo</t>
  </si>
  <si>
    <t>Jean-Jacques Rousseau</t>
  </si>
  <si>
    <t>Federico Garcia Lorca</t>
  </si>
  <si>
    <t>William Shakespeare</t>
  </si>
  <si>
    <t>Françoise Giroud</t>
  </si>
  <si>
    <t>Aimé Césaire</t>
  </si>
  <si>
    <t>Albert Camus</t>
  </si>
  <si>
    <t>Jean Giono</t>
  </si>
  <si>
    <t>Jean de La Fontaine</t>
  </si>
  <si>
    <t>George Sand</t>
  </si>
  <si>
    <t>Jules Verne</t>
  </si>
  <si>
    <t>Paul Langevin</t>
  </si>
  <si>
    <t>Centre de ressources</t>
  </si>
  <si>
    <t>La Gare</t>
  </si>
  <si>
    <t>TOTAL</t>
  </si>
  <si>
    <t>E. Zola</t>
  </si>
  <si>
    <t>Shakespeare</t>
  </si>
  <si>
    <t>J. de La Fontaine</t>
  </si>
  <si>
    <t>P. Langevin</t>
  </si>
  <si>
    <t>Réseau</t>
  </si>
  <si>
    <t>Camus</t>
  </si>
  <si>
    <t>La Fontaine</t>
  </si>
  <si>
    <t>Sand</t>
  </si>
  <si>
    <t>Rousseau</t>
  </si>
  <si>
    <t>Giroud</t>
  </si>
  <si>
    <t>Giono</t>
  </si>
  <si>
    <t>Langevin</t>
  </si>
  <si>
    <t>Total 2019</t>
  </si>
  <si>
    <t>Murviel-lès-Montpellier</t>
  </si>
  <si>
    <t>Cournonsec</t>
  </si>
  <si>
    <t>Beaulieu</t>
  </si>
  <si>
    <t>Cournonterral</t>
  </si>
  <si>
    <t>Castelnau-le-Lez</t>
  </si>
  <si>
    <t>Fabrègues</t>
  </si>
  <si>
    <t>Castries</t>
  </si>
  <si>
    <t>Prades-le-Lez</t>
  </si>
  <si>
    <t>Clapiers</t>
  </si>
  <si>
    <t>Lattes</t>
  </si>
  <si>
    <t>Vendargues</t>
  </si>
  <si>
    <t>Grabels</t>
  </si>
  <si>
    <t>Sussargues</t>
  </si>
  <si>
    <t>Jacou</t>
  </si>
  <si>
    <t>Le Crès</t>
  </si>
  <si>
    <t>Saint Geniès des Mourgues</t>
  </si>
  <si>
    <t>Lavérune</t>
  </si>
  <si>
    <t>Montferrier-sur-Lez</t>
  </si>
  <si>
    <t>Juvignac</t>
  </si>
  <si>
    <t>Montpellier</t>
  </si>
  <si>
    <t>Saint-Brès</t>
  </si>
  <si>
    <t>Pérols</t>
  </si>
  <si>
    <t>Restinclières</t>
  </si>
  <si>
    <t>Saint Jean de Védas</t>
  </si>
  <si>
    <t>Saint-Drézéry</t>
  </si>
  <si>
    <t>Villeneuve-lès-Maguelone</t>
  </si>
  <si>
    <t>Divers</t>
  </si>
  <si>
    <t>BCD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</si>
  <si>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</si>
  <si>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</si>
  <si>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</si>
  <si>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</si>
  <si>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</si>
  <si>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</si>
  <si>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</si>
  <si>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</si>
  <si>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</si>
  <si>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</si>
  <si>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</si>
  <si>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</si>
  <si>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. </t>
  </si>
  <si>
    <t>Livres 
(PNB)</t>
  </si>
  <si>
    <t>Vod 
(Arte)</t>
  </si>
  <si>
    <t>Autoformation
 (Learnorama)</t>
  </si>
  <si>
    <t xml:space="preserve"> Presse
(Cafeyn)</t>
  </si>
  <si>
    <t>Utilisateurs uniques</t>
  </si>
  <si>
    <t>Consultations</t>
  </si>
  <si>
    <t>trimestre 1</t>
  </si>
  <si>
    <t>trimestre 2</t>
  </si>
  <si>
    <t>trimestre 3</t>
  </si>
  <si>
    <t>trimestre 4</t>
  </si>
  <si>
    <t>Jeux de société</t>
  </si>
  <si>
    <t>V. Hugo</t>
  </si>
  <si>
    <t>J.J. Rousseau</t>
  </si>
  <si>
    <t>F. Garcia Lorca</t>
  </si>
  <si>
    <t>W. Shakespeare</t>
  </si>
  <si>
    <t>F. Giroud</t>
  </si>
  <si>
    <t>A. Césaire</t>
  </si>
  <si>
    <t>A. Camus</t>
  </si>
  <si>
    <t>G. Sand</t>
  </si>
  <si>
    <t>J. Giono</t>
  </si>
  <si>
    <t>J. Verne</t>
  </si>
  <si>
    <t>Enfants</t>
  </si>
  <si>
    <t>%</t>
  </si>
  <si>
    <t>Autres</t>
  </si>
  <si>
    <t xml:space="preserve">Adultes </t>
  </si>
  <si>
    <t>Ass. maternelles</t>
  </si>
  <si>
    <t>Chercheurs</t>
  </si>
  <si>
    <t>Classes crèches</t>
  </si>
  <si>
    <t>Collectivités</t>
  </si>
  <si>
    <t>Jeunes</t>
  </si>
  <si>
    <t>Personnel</t>
  </si>
  <si>
    <t xml:space="preserve">Baillargues </t>
  </si>
  <si>
    <t>Montaud</t>
  </si>
  <si>
    <t>Pignan</t>
  </si>
  <si>
    <t>Saint Georges d'Orques</t>
  </si>
  <si>
    <t>Saussan</t>
  </si>
  <si>
    <t>Hérault hors Métropole</t>
  </si>
  <si>
    <t>Hors Hérault</t>
  </si>
  <si>
    <t>Autres, non renseignés</t>
  </si>
  <si>
    <t xml:space="preserve">Montpellier </t>
  </si>
  <si>
    <t>Communes dotées d'une médiathèque métropolitaine</t>
  </si>
  <si>
    <t>Autres communes de la Métropole</t>
  </si>
  <si>
    <t>Total Métropole</t>
  </si>
  <si>
    <t>Communes Hérault Hors Métropole</t>
  </si>
  <si>
    <t>Autres, non renseigné</t>
  </si>
  <si>
    <t>Total général</t>
  </si>
  <si>
    <t>Âges</t>
  </si>
  <si>
    <t>00 - 02 ans</t>
  </si>
  <si>
    <t>03 - 10 ans</t>
  </si>
  <si>
    <t>11 - 14 ans</t>
  </si>
  <si>
    <t>15 - 17 ans</t>
  </si>
  <si>
    <t>18 - 24 ans</t>
  </si>
  <si>
    <t>25 - 29 ans</t>
  </si>
  <si>
    <t>30 - 39 ans</t>
  </si>
  <si>
    <t>40 - 59 ans</t>
  </si>
  <si>
    <t>60 - 74 ans</t>
  </si>
  <si>
    <t>75 et plus</t>
  </si>
  <si>
    <t>Enfants de moins de 14 ans</t>
  </si>
  <si>
    <t>Elèves, étudiants</t>
  </si>
  <si>
    <t>Agriculteurs exploitants</t>
  </si>
  <si>
    <t>Artisans, commerçants, chefs d'entreprises</t>
  </si>
  <si>
    <t>Cadres et professions intellectuelles supérieures</t>
  </si>
  <si>
    <t>Professions intermédiaires</t>
  </si>
  <si>
    <t xml:space="preserve">Employés </t>
  </si>
  <si>
    <t>Ouvriers</t>
  </si>
  <si>
    <t>Retraités</t>
  </si>
  <si>
    <t xml:space="preserve">Personnes sans activité professionnelle, de - ou + de 60 ans (sauf retraités) </t>
  </si>
  <si>
    <t>Livres Imprimés Adultes</t>
  </si>
  <si>
    <t>Livres Imprimés  Enfants</t>
  </si>
  <si>
    <t>CD Adultes</t>
  </si>
  <si>
    <t>CD Enfants</t>
  </si>
  <si>
    <t>DVD Adultes</t>
  </si>
  <si>
    <t>DVD Enfants</t>
  </si>
  <si>
    <t>Méthode de langue</t>
  </si>
  <si>
    <t>Livres Enregistrés</t>
  </si>
  <si>
    <t>Braille</t>
  </si>
  <si>
    <t>Partitions</t>
  </si>
  <si>
    <t>DVDROM</t>
  </si>
  <si>
    <t>Publications en séries  Adultes</t>
  </si>
  <si>
    <t>Publications en séries  Jeunesse</t>
  </si>
  <si>
    <t xml:space="preserve">Jeux vidéo </t>
  </si>
  <si>
    <t>Manuscrits</t>
  </si>
  <si>
    <t>Objets</t>
  </si>
  <si>
    <t>DVD</t>
  </si>
  <si>
    <t>CD</t>
  </si>
  <si>
    <t>Livres Langue etr.</t>
  </si>
  <si>
    <t>Editions adaptées</t>
  </si>
  <si>
    <t>Documents graphiques</t>
  </si>
  <si>
    <t>Musique imprimée</t>
  </si>
  <si>
    <t>Total 2020</t>
  </si>
  <si>
    <t>Zola</t>
  </si>
  <si>
    <t>NC</t>
  </si>
  <si>
    <t>Téléchargements</t>
  </si>
  <si>
    <t>juillet</t>
  </si>
  <si>
    <t>Prêts</t>
  </si>
  <si>
    <t>Total 2021</t>
  </si>
  <si>
    <t>janvier</t>
  </si>
  <si>
    <t>février</t>
  </si>
  <si>
    <t>mars</t>
  </si>
  <si>
    <t>avril</t>
  </si>
  <si>
    <t>mai</t>
  </si>
  <si>
    <t>juin</t>
  </si>
  <si>
    <t>août</t>
  </si>
  <si>
    <t>septembre</t>
  </si>
  <si>
    <t>octobre</t>
  </si>
  <si>
    <t>novembre</t>
  </si>
  <si>
    <t>décembre</t>
  </si>
  <si>
    <t xml:space="preserve">ABONNEMENTS </t>
  </si>
  <si>
    <t xml:space="preserve">Jeunesse </t>
  </si>
  <si>
    <t xml:space="preserve">Total </t>
  </si>
  <si>
    <t xml:space="preserve">AIME CESAIRE </t>
  </si>
  <si>
    <t>ALBERT CAMUS</t>
  </si>
  <si>
    <t xml:space="preserve">FRANCOISE GIROUD </t>
  </si>
  <si>
    <t xml:space="preserve">GEORGE SAND </t>
  </si>
  <si>
    <t>JEAN GIONO</t>
  </si>
  <si>
    <t xml:space="preserve">JEAN-JACQUES ROUSSEAU </t>
  </si>
  <si>
    <t xml:space="preserve">JULES VERNE </t>
  </si>
  <si>
    <t xml:space="preserve">LA FONTAINE </t>
  </si>
  <si>
    <t>LA GARE</t>
  </si>
  <si>
    <t xml:space="preserve">PAUL LANGEVIN </t>
  </si>
  <si>
    <t xml:space="preserve">VICTOR HUGO </t>
  </si>
  <si>
    <t>WILLIAM SHAKESPEARE</t>
  </si>
  <si>
    <t xml:space="preserve">ZOLA - CENTRE DE RESSOURCES </t>
  </si>
  <si>
    <t>ZOLA - FORUM</t>
  </si>
  <si>
    <t xml:space="preserve">ZOLA - FORUM ETRANGERS </t>
  </si>
  <si>
    <t>ZOLA - JEUNESSE</t>
  </si>
  <si>
    <t>ZOLA - PATRIMOINE</t>
  </si>
  <si>
    <t>ABONNEMENTS ADULTES</t>
  </si>
  <si>
    <t xml:space="preserve">ABONNEMENTS JEUNESSE </t>
  </si>
  <si>
    <t xml:space="preserve">TOTAL ABONNEMENTS </t>
  </si>
  <si>
    <t>RATIO TITRES ABONNEMENTS</t>
  </si>
  <si>
    <t>Livres imprimés</t>
  </si>
  <si>
    <t>Publications en série</t>
  </si>
  <si>
    <t>Livre précieux</t>
  </si>
  <si>
    <t xml:space="preserve">Monnaies et médailles </t>
  </si>
  <si>
    <t>Documents sonores</t>
  </si>
  <si>
    <t>Images animées</t>
  </si>
  <si>
    <t>% du total abonnés</t>
  </si>
  <si>
    <t>CR Ecoles</t>
  </si>
  <si>
    <t>Chômeurs n'ayant jamais travaillé</t>
  </si>
  <si>
    <t>J. de 
La Fontaine</t>
  </si>
  <si>
    <t>PERIODE</t>
  </si>
  <si>
    <t>SITE INTERNET</t>
  </si>
  <si>
    <t>FACEBOOK</t>
  </si>
  <si>
    <t>Général</t>
  </si>
  <si>
    <t>dont Mémonum</t>
  </si>
  <si>
    <t>Evolution dela fréquentation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</si>
  <si>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2017</t>
    </r>
  </si>
  <si>
    <t>évol</t>
  </si>
  <si>
    <t>Visites</t>
  </si>
  <si>
    <t>Pages vues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</si>
  <si>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2018</t>
    </r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</si>
  <si>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2019</t>
    </r>
  </si>
  <si>
    <t xml:space="preserve">YOUTUBE </t>
  </si>
  <si>
    <r>
      <t>1</t>
    </r>
    <r>
      <rPr>
        <vertAlign val="superscript"/>
        <sz val="10"/>
        <color theme="1"/>
        <rFont val="Calibri"/>
        <family val="2"/>
        <scheme val="minor"/>
      </rPr>
      <t xml:space="preserve">er </t>
    </r>
    <r>
      <rPr>
        <sz val="10"/>
        <color theme="1"/>
        <rFont val="Calibri"/>
        <family val="2"/>
        <scheme val="minor"/>
      </rPr>
      <t>janvier 2021</t>
    </r>
  </si>
  <si>
    <t>Total 2022</t>
  </si>
  <si>
    <t xml:space="preserve">Philharmonie à la demande </t>
  </si>
  <si>
    <t>Inscrits
 au 31/</t>
  </si>
  <si>
    <t>Au 31/12/2022</t>
  </si>
  <si>
    <t>Garcia Lorca</t>
  </si>
  <si>
    <t xml:space="preserve"> Verne</t>
  </si>
  <si>
    <t>FEDERICO GARCIA LORCA</t>
  </si>
  <si>
    <t>Romans français</t>
  </si>
  <si>
    <t>Romans étrangers</t>
  </si>
  <si>
    <t>Bandes dessinées</t>
  </si>
  <si>
    <t>Mangas</t>
  </si>
  <si>
    <t>Histoire et géographie</t>
  </si>
  <si>
    <t>Société</t>
  </si>
  <si>
    <t>Philo Psycho Religions</t>
  </si>
  <si>
    <t xml:space="preserve"> Langues étrangères</t>
  </si>
  <si>
    <t>Littérature</t>
  </si>
  <si>
    <t>Sciences et techniques</t>
  </si>
  <si>
    <t>Arts, loisirs et sports</t>
  </si>
  <si>
    <t>Fonds régional</t>
  </si>
  <si>
    <t>Livres musique et danse</t>
  </si>
  <si>
    <t>Livres Cinéma</t>
  </si>
  <si>
    <t>Albums</t>
  </si>
  <si>
    <t>Romans et documentaires jeunesse</t>
  </si>
  <si>
    <t>Parascolaire</t>
  </si>
  <si>
    <t>Musique Chanson francophone, BOF</t>
  </si>
  <si>
    <t>Musique classique et contemporaine</t>
  </si>
  <si>
    <t>Musique Afro américaine</t>
  </si>
  <si>
    <t>Musiques du monde</t>
  </si>
  <si>
    <t>Musique Rock Electro</t>
  </si>
  <si>
    <t>Musique pour enfants</t>
  </si>
  <si>
    <t>Musique Scène locale</t>
  </si>
  <si>
    <t>Cinéma Fictions</t>
  </si>
  <si>
    <t>Cinéma Documentaires</t>
  </si>
  <si>
    <t>Jeux</t>
  </si>
  <si>
    <t>Documents sans 972</t>
  </si>
  <si>
    <t>Imprimés Adultes</t>
  </si>
  <si>
    <t>Imprimés Jeunesse</t>
  </si>
  <si>
    <t>Documents cartographiques</t>
  </si>
  <si>
    <t>Documents d'archive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</si>
  <si>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2022</t>
    </r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</si>
  <si>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2023</t>
    </r>
  </si>
  <si>
    <t>Total Réseau</t>
  </si>
  <si>
    <t>Nombre de jours ouverts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</si>
  <si>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2020</t>
    </r>
  </si>
  <si>
    <t>% d'abonnés de la ville siège de la médiathèque du Réseau par rapport au total des abonnés de cette médiathèque</t>
  </si>
  <si>
    <t>Surface (m²)</t>
  </si>
  <si>
    <r>
      <t xml:space="preserve">PLACES ASSISES
 </t>
    </r>
    <r>
      <rPr>
        <sz val="10"/>
        <rFont val="Arial"/>
        <family val="2"/>
      </rPr>
      <t>(hors espaces d'animation et espaces informels)</t>
    </r>
  </si>
  <si>
    <t xml:space="preserve">Emile Zola </t>
  </si>
  <si>
    <t>Médiathèques</t>
  </si>
  <si>
    <t>Ouvertures hebdomadaires</t>
  </si>
  <si>
    <t>Entrées</t>
  </si>
  <si>
    <t>Entrées
/jour</t>
  </si>
  <si>
    <t>Prêts
/jour</t>
  </si>
  <si>
    <t>Commentaires</t>
  </si>
  <si>
    <t>40h30 + 3h30 le dimanche</t>
  </si>
  <si>
    <t>Fermeture 3 semaines en août</t>
  </si>
  <si>
    <t>26h30</t>
  </si>
  <si>
    <t>Fermeture 3 semaines en juillet</t>
  </si>
  <si>
    <t>28h</t>
  </si>
  <si>
    <t>21h</t>
  </si>
  <si>
    <t>29h</t>
  </si>
  <si>
    <t>27h</t>
  </si>
  <si>
    <t>15h30</t>
  </si>
  <si>
    <t>Amplitude d'ouverture maximale du réseau</t>
  </si>
  <si>
    <t>281 jours</t>
  </si>
  <si>
    <t>47h</t>
  </si>
  <si>
    <t>Total entrées</t>
  </si>
  <si>
    <t>Total prêts hors Centre Ressources Ecoles</t>
  </si>
  <si>
    <t>JOURS D'OUVERTURE - 2023</t>
  </si>
  <si>
    <t>2023
Jours ouverts</t>
  </si>
  <si>
    <t>JJ Rousseau</t>
  </si>
  <si>
    <t xml:space="preserve">Amplitude maximale d'ouverture du réseau : 281 jours </t>
  </si>
  <si>
    <t>RATIO ENTREES ET PRÊTS PAR JOUR D'OUVERTURE - 2023</t>
  </si>
  <si>
    <t>Emile Zola (hors CRE)</t>
  </si>
  <si>
    <t>Fermeture 2 semaines en août</t>
  </si>
  <si>
    <t>Fermeture inondation 1er/08 au 9/09</t>
  </si>
  <si>
    <t>Fermeture 3 semaines en août
Fermeture travaux Créazone 7 au 15/12</t>
  </si>
  <si>
    <t>ENTREES - 2023</t>
  </si>
  <si>
    <t>Centre de ressources*</t>
  </si>
  <si>
    <t>*CRE : passage au prêt de malles en septembre 2023</t>
  </si>
  <si>
    <r>
      <t xml:space="preserve">PRETS - 2023 </t>
    </r>
    <r>
      <rPr>
        <b/>
        <sz val="10"/>
        <rFont val="Arial"/>
        <family val="2"/>
      </rPr>
      <t>hors prêts numériques (333 716 prêts)</t>
    </r>
  </si>
  <si>
    <t>EMPRUNTEURS ACTIFS AU MOINS 1 PRÊT - 2023</t>
  </si>
  <si>
    <t>Au 31/12/2023</t>
  </si>
  <si>
    <t>ABONNES ACTIFS AU MOINS 1 JOUR - 2023</t>
  </si>
  <si>
    <t xml:space="preserve">
 2022</t>
  </si>
  <si>
    <t>ABONNES AU 31/12/2023 PAR CATEGORIE D'ABONNES</t>
  </si>
  <si>
    <t>ABONNES ACTIFS AU 31/12/2023</t>
  </si>
  <si>
    <t>ABONNES AU 31/12/2023 PAR COMMUNE</t>
  </si>
  <si>
    <t>PROVENANCE DES ABONNES AU 31/12/2023 PAR COMMUNE (adresse d'inscription) - RECAPITULATIF</t>
  </si>
  <si>
    <t xml:space="preserve">ABONNES AU 31/12/2023 PAR AGE </t>
  </si>
  <si>
    <t>PCS</t>
  </si>
  <si>
    <t>ABONNES AU 31/12/2023 PAR PROFESSIONS ET CATEGORIES SOCIOPROFESSIONNELLES (PCS)</t>
  </si>
  <si>
    <t>Evolution 2023/2022</t>
  </si>
  <si>
    <t>Total 2023</t>
  </si>
  <si>
    <t>PRETS ET CONSULTATIONS NUMERIQUES - 2023</t>
  </si>
  <si>
    <r>
      <t xml:space="preserve">Total 2023 : 333 716 prêts et consultations numériques
</t>
    </r>
    <r>
      <rPr>
        <sz val="8"/>
        <rFont val="Arial"/>
        <family val="2"/>
      </rPr>
      <t xml:space="preserve">
</t>
    </r>
  </si>
  <si>
    <t>FREQUENTATION DU SITE INTERNET ET DES RESEAUX SOCIAUX - 2023</t>
  </si>
  <si>
    <t>PRETS PAR CATEGORIE D'ABONNES - 2023</t>
  </si>
  <si>
    <t>* Hors PNB et périodiques</t>
  </si>
  <si>
    <t>PRETS PAR DOMAINE D'ACQUISITION* - 2023</t>
  </si>
  <si>
    <t>COLLECTION PATRIMOINE AU 31/12/2023</t>
  </si>
  <si>
    <t>PRETS PAR COLLECTION - REGROUPEMENT DOCUMENTAIRE - 2023</t>
  </si>
  <si>
    <t>COLLECTION LECTURE PUBLIQUE LIBRE ACCES AU 31/12/2023</t>
  </si>
  <si>
    <r>
      <t>1</t>
    </r>
    <r>
      <rPr>
        <vertAlign val="superscript"/>
        <sz val="10"/>
        <color theme="1"/>
        <rFont val="Calibri"/>
        <family val="2"/>
        <scheme val="minor"/>
      </rPr>
      <t>er</t>
    </r>
    <r>
      <rPr>
        <sz val="10"/>
        <color theme="1"/>
        <rFont val="Calibri"/>
        <family val="2"/>
        <scheme val="minor"/>
      </rPr>
      <t xml:space="preserve"> janvier 2024</t>
    </r>
  </si>
  <si>
    <t>21 908 visites en 2023,        soit + 223%</t>
  </si>
  <si>
    <t>3 073 abonnés au 31 décembre 2023, soit 596 de plus qu'en 2021
2022 : + 428 abonnés dans l'année
2021 : + 764 abonnés dans l'année
2020 : + 684 abonnés dans l'année
2019 : + 158 abonnés dans l'année
2018 : + 73 abonnés dans l'année
Vues : 82 600, +33% par rapport à 2022
Durée de visionnage (heures) : 18 700 heures</t>
  </si>
  <si>
    <t>PERIODIQUES - 2023</t>
  </si>
  <si>
    <t xml:space="preserve">TITRES différents </t>
  </si>
  <si>
    <t>BATIMENTS - SURFACES ET PLACES ASSISES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</si>
</sst>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€_-;\-* #,##0.00\ _€_-;_-* &quot;-&quot;??\ _€_-;_-@_-"/>
    <numFmt numFmtId="165" formatCode="_-* #,##0.00\ [$€]_-;\-* #,##0.00\ [$€]_-;_-* &quot;-&quot;??\ [$€]_-;_-@_-"/>
    <numFmt numFmtId="166" formatCode="0.0%"/>
    <numFmt numFmtId="167" formatCode="[$-40C]mmm\-yy;@"/>
    <numFmt numFmtId="168" formatCode="0.0"/>
  </numFmts>
  <fonts count="6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FuturaA Bk BT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rgb="FFFF0000"/>
      <name val="Arial"/>
      <family val="2"/>
    </font>
    <font>
      <b/>
      <i/>
      <sz val="8"/>
      <name val="Arial"/>
      <family val="2"/>
    </font>
    <font>
      <b/>
      <sz val="11"/>
      <name val="Calibri"/>
      <family val="2"/>
      <scheme val="minor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indexed="18"/>
      <name val="Arial"/>
      <family val="2"/>
    </font>
    <font>
      <sz val="9"/>
      <color theme="1"/>
      <name val="Arial"/>
      <family val="2"/>
    </font>
    <font>
      <sz val="11"/>
      <name val="Arial Narrow"/>
      <family val="2"/>
    </font>
    <font>
      <sz val="11"/>
      <color theme="1"/>
      <name val="Ecofont Vera Sans"/>
      <family val="2"/>
    </font>
    <font>
      <i/>
      <sz val="10"/>
      <color theme="1"/>
      <name val="Arial"/>
      <family val="2"/>
    </font>
    <font>
      <sz val="8"/>
      <color theme="1"/>
      <name val="Ecofont Vera Sans"/>
      <family val="2"/>
    </font>
    <font>
      <b/>
      <sz val="7"/>
      <name val="Arial"/>
      <family val="2"/>
    </font>
    <font>
      <sz val="6"/>
      <color theme="0"/>
      <name val="Arial"/>
      <family val="2"/>
    </font>
    <font>
      <vertAlign val="superscript"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0"/>
      <color rgb="FFFF0000"/>
      <name val="Arial"/>
      <family val="2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7"/>
      <color theme="1"/>
      <name val="Arial"/>
      <family val="2"/>
    </font>
    <font>
      <b/>
      <sz val="7"/>
      <color theme="1"/>
      <name val="Calibri"/>
      <family val="2"/>
      <scheme val="minor"/>
    </font>
    <font>
      <i/>
      <sz val="8"/>
      <color theme="1"/>
      <name val="Arial"/>
      <family val="2"/>
    </font>
    <font>
      <b/>
      <i/>
      <sz val="10"/>
      <color theme="1"/>
      <name val="Arial"/>
      <family val="2"/>
    </font>
    <font>
      <b/>
      <sz val="11"/>
      <color theme="1"/>
      <name val="Ecofont Vera Sans"/>
    </font>
  </fonts>
  <fills count="2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8">
    <xf numFmtId="0" fontId="0" fillId="0" borderId="0"/>
    <xf numFmtId="0" fontId="13" fillId="0" borderId="0"/>
    <xf numFmtId="0" fontId="12" fillId="0" borderId="0"/>
    <xf numFmtId="165" fontId="13" fillId="0" borderId="0" applyFont="0" applyFill="0" applyBorder="0" applyAlignment="0" applyProtection="0"/>
    <xf numFmtId="165" fontId="13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2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0" fillId="0" borderId="0"/>
    <xf numFmtId="0" fontId="10" fillId="0" borderId="0"/>
    <xf numFmtId="0" fontId="10" fillId="0" borderId="0"/>
    <xf numFmtId="0" fontId="47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560">
    <xf numFmtId="0" fontId="0" fillId="0" borderId="0" xfId="0"/>
    <xf numFmtId="0" fontId="16" fillId="0" borderId="0" xfId="1" applyFont="1"/>
    <xf numFmtId="0" fontId="13" fillId="0" borderId="0" xfId="0" applyFont="1" applyFill="1"/>
    <xf numFmtId="0" fontId="17" fillId="0" borderId="0" xfId="0" applyFont="1" applyFill="1" applyBorder="1" applyAlignment="1">
      <alignment vertical="center"/>
    </xf>
    <xf numFmtId="0" fontId="0" fillId="0" borderId="0" xfId="0" applyBorder="1"/>
    <xf numFmtId="10" fontId="0" fillId="0" borderId="0" xfId="0" applyNumberFormat="1"/>
    <xf numFmtId="0" fontId="0" fillId="0" borderId="0" xfId="0" applyFill="1" applyBorder="1" applyAlignment="1">
      <alignment vertical="center"/>
    </xf>
    <xf numFmtId="0" fontId="13" fillId="0" borderId="17" xfId="0" applyFont="1" applyBorder="1"/>
    <xf numFmtId="0" fontId="17" fillId="2" borderId="20" xfId="0" applyFont="1" applyFill="1" applyBorder="1"/>
    <xf numFmtId="3" fontId="0" fillId="0" borderId="0" xfId="0" applyNumberFormat="1"/>
    <xf numFmtId="0" fontId="17" fillId="0" borderId="0" xfId="0" applyFont="1" applyFill="1" applyBorder="1"/>
    <xf numFmtId="0" fontId="17" fillId="0" borderId="0" xfId="0" applyFont="1"/>
    <xf numFmtId="0" fontId="0" fillId="0" borderId="0" xfId="0" applyFill="1" applyBorder="1"/>
    <xf numFmtId="0" fontId="13" fillId="0" borderId="0" xfId="0" applyFont="1" applyBorder="1" applyAlignment="1">
      <alignment vertical="top" wrapText="1"/>
    </xf>
    <xf numFmtId="0" fontId="0" fillId="0" borderId="17" xfId="0" applyBorder="1"/>
    <xf numFmtId="0" fontId="0" fillId="0" borderId="0" xfId="0" applyFill="1" applyAlignment="1">
      <alignment horizontal="center"/>
    </xf>
    <xf numFmtId="0" fontId="0" fillId="0" borderId="0" xfId="0" applyAlignment="1">
      <alignment wrapText="1"/>
    </xf>
    <xf numFmtId="3" fontId="13" fillId="0" borderId="18" xfId="0" applyNumberFormat="1" applyFont="1" applyFill="1" applyBorder="1" applyProtection="1"/>
    <xf numFmtId="3" fontId="0" fillId="0" borderId="18" xfId="0" applyNumberFormat="1" applyFill="1" applyBorder="1" applyProtection="1"/>
    <xf numFmtId="0" fontId="17" fillId="0" borderId="0" xfId="0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horizontal="center" vertical="center"/>
    </xf>
    <xf numFmtId="1" fontId="17" fillId="0" borderId="0" xfId="0" applyNumberFormat="1" applyFont="1" applyFill="1" applyBorder="1" applyAlignment="1" applyProtection="1">
      <alignment horizontal="center" vertical="center" wrapText="1"/>
    </xf>
    <xf numFmtId="1" fontId="34" fillId="0" borderId="0" xfId="0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Border="1"/>
    <xf numFmtId="1" fontId="0" fillId="0" borderId="0" xfId="0" applyNumberFormat="1" applyFill="1" applyBorder="1" applyProtection="1"/>
    <xf numFmtId="3" fontId="17" fillId="0" borderId="0" xfId="0" applyNumberFormat="1" applyFont="1"/>
    <xf numFmtId="3" fontId="17" fillId="2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17" fillId="0" borderId="21" xfId="0" applyNumberFormat="1" applyFont="1" applyBorder="1" applyAlignment="1">
      <alignment horizontal="center" vertical="center"/>
    </xf>
    <xf numFmtId="0" fontId="17" fillId="0" borderId="22" xfId="0" applyNumberFormat="1" applyFont="1" applyBorder="1" applyAlignment="1">
      <alignment horizontal="center" vertical="center" textRotation="90" wrapText="1"/>
    </xf>
    <xf numFmtId="0" fontId="17" fillId="0" borderId="22" xfId="0" applyNumberFormat="1" applyFont="1" applyFill="1" applyBorder="1" applyAlignment="1">
      <alignment horizontal="center" vertical="center" textRotation="90" wrapText="1"/>
    </xf>
    <xf numFmtId="0" fontId="21" fillId="2" borderId="23" xfId="0" applyNumberFormat="1" applyFont="1" applyFill="1" applyBorder="1" applyAlignment="1">
      <alignment horizontal="center" vertical="center" wrapText="1"/>
    </xf>
    <xf numFmtId="167" fontId="13" fillId="0" borderId="17" xfId="0" applyNumberFormat="1" applyFont="1" applyBorder="1"/>
    <xf numFmtId="3" fontId="32" fillId="2" borderId="19" xfId="0" applyNumberFormat="1" applyFont="1" applyFill="1" applyBorder="1" applyAlignment="1">
      <alignment horizontal="center" vertical="center"/>
    </xf>
    <xf numFmtId="167" fontId="21" fillId="2" borderId="17" xfId="0" applyNumberFormat="1" applyFont="1" applyFill="1" applyBorder="1"/>
    <xf numFmtId="3" fontId="0" fillId="0" borderId="17" xfId="0" applyNumberFormat="1" applyBorder="1" applyAlignment="1">
      <alignment wrapText="1"/>
    </xf>
    <xf numFmtId="0" fontId="0" fillId="0" borderId="0" xfId="0" applyFill="1"/>
    <xf numFmtId="3" fontId="16" fillId="0" borderId="1" xfId="0" applyNumberFormat="1" applyFont="1" applyBorder="1"/>
    <xf numFmtId="0" fontId="21" fillId="7" borderId="2" xfId="0" applyNumberFormat="1" applyFont="1" applyFill="1" applyBorder="1" applyAlignment="1">
      <alignment horizontal="center" vertical="center" textRotation="90" wrapText="1"/>
    </xf>
    <xf numFmtId="0" fontId="21" fillId="11" borderId="2" xfId="0" applyNumberFormat="1" applyFont="1" applyFill="1" applyBorder="1" applyAlignment="1">
      <alignment horizontal="center" vertical="center" textRotation="90" wrapText="1"/>
    </xf>
    <xf numFmtId="0" fontId="21" fillId="0" borderId="2" xfId="0" applyNumberFormat="1" applyFont="1" applyFill="1" applyBorder="1" applyAlignment="1">
      <alignment horizontal="center" vertical="center" textRotation="90" wrapText="1"/>
    </xf>
    <xf numFmtId="0" fontId="21" fillId="6" borderId="2" xfId="0" applyNumberFormat="1" applyFont="1" applyFill="1" applyBorder="1" applyAlignment="1">
      <alignment horizontal="center" vertical="center" textRotation="90" wrapText="1"/>
    </xf>
    <xf numFmtId="0" fontId="21" fillId="16" borderId="2" xfId="0" applyNumberFormat="1" applyFont="1" applyFill="1" applyBorder="1" applyAlignment="1">
      <alignment horizontal="center" vertical="center" textRotation="90" wrapText="1"/>
    </xf>
    <xf numFmtId="0" fontId="21" fillId="17" borderId="2" xfId="0" applyNumberFormat="1" applyFont="1" applyFill="1" applyBorder="1" applyAlignment="1">
      <alignment horizontal="center" vertical="center" textRotation="90" wrapText="1"/>
    </xf>
    <xf numFmtId="0" fontId="21" fillId="18" borderId="2" xfId="0" applyNumberFormat="1" applyFont="1" applyFill="1" applyBorder="1" applyAlignment="1">
      <alignment horizontal="center" vertical="center" textRotation="90" wrapText="1"/>
    </xf>
    <xf numFmtId="0" fontId="21" fillId="19" borderId="2" xfId="0" applyNumberFormat="1" applyFont="1" applyFill="1" applyBorder="1" applyAlignment="1">
      <alignment horizontal="center" vertical="center" textRotation="90" wrapText="1"/>
    </xf>
    <xf numFmtId="0" fontId="21" fillId="8" borderId="2" xfId="0" applyNumberFormat="1" applyFont="1" applyFill="1" applyBorder="1" applyAlignment="1">
      <alignment horizontal="center" vertical="center" textRotation="90" wrapText="1"/>
    </xf>
    <xf numFmtId="3" fontId="21" fillId="2" borderId="3" xfId="0" applyNumberFormat="1" applyFont="1" applyFill="1" applyBorder="1" applyAlignment="1">
      <alignment horizontal="center" vertical="center"/>
    </xf>
    <xf numFmtId="3" fontId="16" fillId="0" borderId="13" xfId="0" applyNumberFormat="1" applyFont="1" applyBorder="1"/>
    <xf numFmtId="3" fontId="16" fillId="0" borderId="14" xfId="0" applyNumberFormat="1" applyFont="1" applyBorder="1"/>
    <xf numFmtId="3" fontId="16" fillId="0" borderId="14" xfId="0" applyNumberFormat="1" applyFont="1" applyFill="1" applyBorder="1"/>
    <xf numFmtId="3" fontId="21" fillId="2" borderId="16" xfId="0" applyNumberFormat="1" applyFont="1" applyFill="1" applyBorder="1" applyAlignment="1">
      <alignment horizontal="right"/>
    </xf>
    <xf numFmtId="3" fontId="16" fillId="11" borderId="13" xfId="0" applyNumberFormat="1" applyFont="1" applyFill="1" applyBorder="1"/>
    <xf numFmtId="3" fontId="16" fillId="11" borderId="14" xfId="0" applyNumberFormat="1" applyFont="1" applyFill="1" applyBorder="1"/>
    <xf numFmtId="3" fontId="16" fillId="6" borderId="13" xfId="0" applyNumberFormat="1" applyFont="1" applyFill="1" applyBorder="1"/>
    <xf numFmtId="3" fontId="16" fillId="6" borderId="14" xfId="0" applyNumberFormat="1" applyFont="1" applyFill="1" applyBorder="1"/>
    <xf numFmtId="3" fontId="16" fillId="7" borderId="13" xfId="0" applyNumberFormat="1" applyFont="1" applyFill="1" applyBorder="1"/>
    <xf numFmtId="3" fontId="16" fillId="7" borderId="14" xfId="0" applyNumberFormat="1" applyFont="1" applyFill="1" applyBorder="1"/>
    <xf numFmtId="10" fontId="0" fillId="0" borderId="0" xfId="0" applyNumberFormat="1" applyFill="1"/>
    <xf numFmtId="3" fontId="16" fillId="8" borderId="13" xfId="0" applyNumberFormat="1" applyFont="1" applyFill="1" applyBorder="1"/>
    <xf numFmtId="3" fontId="16" fillId="8" borderId="14" xfId="0" applyNumberFormat="1" applyFont="1" applyFill="1" applyBorder="1"/>
    <xf numFmtId="3" fontId="16" fillId="18" borderId="13" xfId="0" applyNumberFormat="1" applyFont="1" applyFill="1" applyBorder="1"/>
    <xf numFmtId="3" fontId="16" fillId="18" borderId="14" xfId="0" applyNumberFormat="1" applyFont="1" applyFill="1" applyBorder="1"/>
    <xf numFmtId="3" fontId="16" fillId="16" borderId="13" xfId="0" applyNumberFormat="1" applyFont="1" applyFill="1" applyBorder="1"/>
    <xf numFmtId="3" fontId="16" fillId="16" borderId="14" xfId="0" applyNumberFormat="1" applyFont="1" applyFill="1" applyBorder="1"/>
    <xf numFmtId="3" fontId="16" fillId="19" borderId="13" xfId="0" applyNumberFormat="1" applyFont="1" applyFill="1" applyBorder="1"/>
    <xf numFmtId="3" fontId="16" fillId="19" borderId="14" xfId="0" applyNumberFormat="1" applyFont="1" applyFill="1" applyBorder="1"/>
    <xf numFmtId="3" fontId="16" fillId="17" borderId="13" xfId="0" applyNumberFormat="1" applyFont="1" applyFill="1" applyBorder="1"/>
    <xf numFmtId="3" fontId="16" fillId="17" borderId="14" xfId="0" applyNumberFormat="1" applyFont="1" applyFill="1" applyBorder="1"/>
    <xf numFmtId="3" fontId="21" fillId="2" borderId="13" xfId="0" applyNumberFormat="1" applyFont="1" applyFill="1" applyBorder="1"/>
    <xf numFmtId="3" fontId="21" fillId="2" borderId="14" xfId="0" applyNumberFormat="1" applyFont="1" applyFill="1" applyBorder="1"/>
    <xf numFmtId="3" fontId="16" fillId="0" borderId="4" xfId="0" applyNumberFormat="1" applyFont="1" applyBorder="1" applyAlignment="1">
      <alignment vertical="center" wrapText="1"/>
    </xf>
    <xf numFmtId="9" fontId="16" fillId="2" borderId="5" xfId="0" applyNumberFormat="1" applyFont="1" applyFill="1" applyBorder="1" applyAlignment="1">
      <alignment vertical="center"/>
    </xf>
    <xf numFmtId="9" fontId="16" fillId="0" borderId="5" xfId="0" applyNumberFormat="1" applyFont="1" applyBorder="1" applyAlignment="1">
      <alignment vertical="center"/>
    </xf>
    <xf numFmtId="3" fontId="16" fillId="0" borderId="6" xfId="0" applyNumberFormat="1" applyFont="1" applyBorder="1" applyAlignment="1">
      <alignment horizontal="right" vertical="center"/>
    </xf>
    <xf numFmtId="0" fontId="17" fillId="0" borderId="0" xfId="0" applyFont="1" applyFill="1" applyBorder="1" applyAlignment="1">
      <alignment horizontal="right"/>
    </xf>
    <xf numFmtId="3" fontId="13" fillId="0" borderId="0" xfId="0" applyNumberFormat="1" applyFont="1" applyFill="1" applyBorder="1"/>
    <xf numFmtId="3" fontId="17" fillId="0" borderId="0" xfId="0" applyNumberFormat="1" applyFont="1" applyFill="1" applyBorder="1" applyAlignment="1">
      <alignment horizontal="right"/>
    </xf>
    <xf numFmtId="3" fontId="17" fillId="0" borderId="0" xfId="0" applyNumberFormat="1" applyFont="1" applyFill="1" applyBorder="1"/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3" fontId="28" fillId="0" borderId="0" xfId="0" applyNumberFormat="1" applyFont="1" applyAlignment="1"/>
    <xf numFmtId="0" fontId="19" fillId="0" borderId="14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0" borderId="14" xfId="0" applyNumberFormat="1" applyFont="1" applyFill="1" applyBorder="1" applyAlignment="1">
      <alignment horizontal="left" vertical="center" wrapText="1"/>
    </xf>
    <xf numFmtId="3" fontId="18" fillId="0" borderId="14" xfId="0" applyNumberFormat="1" applyFont="1" applyFill="1" applyBorder="1" applyAlignment="1"/>
    <xf numFmtId="3" fontId="16" fillId="0" borderId="17" xfId="0" applyNumberFormat="1" applyFont="1" applyBorder="1"/>
    <xf numFmtId="3" fontId="16" fillId="0" borderId="18" xfId="0" applyNumberFormat="1" applyFont="1" applyBorder="1"/>
    <xf numFmtId="3" fontId="21" fillId="2" borderId="18" xfId="0" applyNumberFormat="1" applyFont="1" applyFill="1" applyBorder="1"/>
    <xf numFmtId="3" fontId="16" fillId="0" borderId="17" xfId="0" applyNumberFormat="1" applyFont="1" applyBorder="1" applyAlignment="1"/>
    <xf numFmtId="3" fontId="21" fillId="2" borderId="20" xfId="0" applyNumberFormat="1" applyFont="1" applyFill="1" applyBorder="1"/>
    <xf numFmtId="3" fontId="0" fillId="0" borderId="0" xfId="0" applyNumberFormat="1" applyAlignment="1">
      <alignment horizontal="center" vertical="center"/>
    </xf>
    <xf numFmtId="0" fontId="43" fillId="2" borderId="20" xfId="0" applyFont="1" applyFill="1" applyBorder="1" applyAlignment="1">
      <alignment wrapText="1"/>
    </xf>
    <xf numFmtId="0" fontId="21" fillId="0" borderId="22" xfId="0" applyNumberFormat="1" applyFont="1" applyFill="1" applyBorder="1" applyAlignment="1">
      <alignment horizontal="center" vertical="center" textRotation="90" wrapText="1"/>
    </xf>
    <xf numFmtId="0" fontId="21" fillId="0" borderId="21" xfId="0" applyFont="1" applyFill="1" applyBorder="1" applyAlignment="1" applyProtection="1">
      <alignment horizontal="center" vertical="center" wrapText="1"/>
    </xf>
    <xf numFmtId="167" fontId="16" fillId="0" borderId="17" xfId="0" applyNumberFormat="1" applyFont="1" applyBorder="1"/>
    <xf numFmtId="3" fontId="19" fillId="0" borderId="17" xfId="0" applyNumberFormat="1" applyFont="1" applyBorder="1" applyAlignment="1">
      <alignment wrapText="1"/>
    </xf>
    <xf numFmtId="3" fontId="16" fillId="0" borderId="18" xfId="0" applyNumberFormat="1" applyFont="1" applyFill="1" applyBorder="1"/>
    <xf numFmtId="0" fontId="21" fillId="2" borderId="20" xfId="0" applyFont="1" applyFill="1" applyBorder="1" applyAlignment="1">
      <alignment vertical="center" wrapText="1"/>
    </xf>
    <xf numFmtId="3" fontId="44" fillId="0" borderId="0" xfId="0" applyNumberFormat="1" applyFont="1" applyFill="1" applyBorder="1" applyAlignment="1">
      <alignment horizontal="center"/>
    </xf>
    <xf numFmtId="3" fontId="0" fillId="0" borderId="0" xfId="0" applyNumberFormat="1" applyBorder="1"/>
    <xf numFmtId="3" fontId="17" fillId="3" borderId="23" xfId="0" applyNumberFormat="1" applyFont="1" applyFill="1" applyBorder="1" applyAlignment="1">
      <alignment horizontal="center" vertical="center"/>
    </xf>
    <xf numFmtId="0" fontId="17" fillId="3" borderId="20" xfId="0" applyFont="1" applyFill="1" applyBorder="1"/>
    <xf numFmtId="3" fontId="0" fillId="0" borderId="21" xfId="0" applyNumberFormat="1" applyBorder="1"/>
    <xf numFmtId="0" fontId="21" fillId="0" borderId="17" xfId="0" applyFont="1" applyBorder="1"/>
    <xf numFmtId="0" fontId="21" fillId="0" borderId="17" xfId="0" applyFont="1" applyFill="1" applyBorder="1"/>
    <xf numFmtId="0" fontId="14" fillId="0" borderId="0" xfId="23" applyFont="1" applyAlignment="1">
      <alignment vertical="center"/>
    </xf>
    <xf numFmtId="0" fontId="13" fillId="0" borderId="0" xfId="11"/>
    <xf numFmtId="0" fontId="23" fillId="14" borderId="22" xfId="0" applyFont="1" applyFill="1" applyBorder="1" applyAlignment="1">
      <alignment horizontal="center" vertical="center" wrapText="1"/>
    </xf>
    <xf numFmtId="17" fontId="35" fillId="10" borderId="17" xfId="0" applyNumberFormat="1" applyFont="1" applyFill="1" applyBorder="1" applyAlignment="1">
      <alignment horizontal="center" vertical="center"/>
    </xf>
    <xf numFmtId="17" fontId="21" fillId="10" borderId="17" xfId="0" applyNumberFormat="1" applyFont="1" applyFill="1" applyBorder="1" applyAlignment="1">
      <alignment horizontal="center" vertical="center"/>
    </xf>
    <xf numFmtId="0" fontId="21" fillId="10" borderId="17" xfId="0" applyFont="1" applyFill="1" applyBorder="1" applyAlignment="1">
      <alignment horizontal="center" vertical="center"/>
    </xf>
    <xf numFmtId="0" fontId="35" fillId="10" borderId="17" xfId="0" applyFont="1" applyFill="1" applyBorder="1" applyAlignment="1">
      <alignment horizontal="center" vertical="center"/>
    </xf>
    <xf numFmtId="0" fontId="38" fillId="0" borderId="20" xfId="0" applyFont="1" applyBorder="1" applyAlignment="1">
      <alignment vertical="center"/>
    </xf>
    <xf numFmtId="3" fontId="46" fillId="0" borderId="0" xfId="0" applyNumberFormat="1" applyFont="1"/>
    <xf numFmtId="0" fontId="29" fillId="0" borderId="0" xfId="0" applyFont="1" applyFill="1" applyBorder="1" applyAlignment="1">
      <alignment vertical="center"/>
    </xf>
    <xf numFmtId="0" fontId="47" fillId="0" borderId="0" xfId="27"/>
    <xf numFmtId="0" fontId="17" fillId="0" borderId="22" xfId="27" applyFont="1" applyFill="1" applyBorder="1" applyAlignment="1" applyProtection="1">
      <alignment horizontal="center" vertical="center" textRotation="90" wrapText="1"/>
    </xf>
    <xf numFmtId="0" fontId="17" fillId="0" borderId="23" xfId="27" applyFont="1" applyFill="1" applyBorder="1" applyAlignment="1" applyProtection="1">
      <alignment horizontal="center" vertical="center" textRotation="90" wrapText="1"/>
    </xf>
    <xf numFmtId="0" fontId="25" fillId="0" borderId="18" xfId="27" applyFont="1" applyBorder="1" applyAlignment="1">
      <alignment horizontal="center" vertical="center"/>
    </xf>
    <xf numFmtId="0" fontId="25" fillId="0" borderId="19" xfId="27" applyFont="1" applyBorder="1" applyAlignment="1">
      <alignment horizontal="center" vertical="center"/>
    </xf>
    <xf numFmtId="0" fontId="22" fillId="2" borderId="24" xfId="27" applyFont="1" applyFill="1" applyBorder="1" applyAlignment="1">
      <alignment horizontal="center" vertical="center"/>
    </xf>
    <xf numFmtId="0" fontId="22" fillId="2" borderId="25" xfId="27" applyFont="1" applyFill="1" applyBorder="1" applyAlignment="1">
      <alignment horizontal="center" vertical="center"/>
    </xf>
    <xf numFmtId="0" fontId="49" fillId="0" borderId="0" xfId="27" applyFont="1"/>
    <xf numFmtId="49" fontId="16" fillId="0" borderId="17" xfId="0" applyNumberFormat="1" applyFont="1" applyBorder="1" applyAlignment="1">
      <alignment horizontal="center" vertical="center"/>
    </xf>
    <xf numFmtId="0" fontId="0" fillId="0" borderId="18" xfId="0" applyFill="1" applyBorder="1"/>
    <xf numFmtId="3" fontId="21" fillId="2" borderId="17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Fill="1" applyBorder="1"/>
    <xf numFmtId="0" fontId="38" fillId="0" borderId="17" xfId="0" applyFont="1" applyBorder="1"/>
    <xf numFmtId="2" fontId="0" fillId="0" borderId="0" xfId="0" applyNumberFormat="1"/>
    <xf numFmtId="0" fontId="18" fillId="0" borderId="22" xfId="0" applyNumberFormat="1" applyFont="1" applyFill="1" applyBorder="1" applyAlignment="1">
      <alignment horizontal="center" vertical="center" textRotation="90" wrapText="1"/>
    </xf>
    <xf numFmtId="3" fontId="38" fillId="0" borderId="18" xfId="0" applyNumberFormat="1" applyFont="1" applyBorder="1"/>
    <xf numFmtId="2" fontId="36" fillId="5" borderId="23" xfId="0" applyNumberFormat="1" applyFont="1" applyFill="1" applyBorder="1" applyAlignment="1">
      <alignment horizontal="center" vertical="center"/>
    </xf>
    <xf numFmtId="10" fontId="38" fillId="5" borderId="19" xfId="0" applyNumberFormat="1" applyFont="1" applyFill="1" applyBorder="1"/>
    <xf numFmtId="0" fontId="36" fillId="5" borderId="22" xfId="0" applyFont="1" applyFill="1" applyBorder="1" applyAlignment="1">
      <alignment horizontal="center" vertical="center" wrapText="1"/>
    </xf>
    <xf numFmtId="0" fontId="36" fillId="0" borderId="21" xfId="0" applyFont="1" applyFill="1" applyBorder="1" applyAlignment="1">
      <alignment horizontal="center" vertical="center"/>
    </xf>
    <xf numFmtId="4" fontId="0" fillId="0" borderId="0" xfId="0" applyNumberFormat="1"/>
    <xf numFmtId="0" fontId="7" fillId="0" borderId="0" xfId="30"/>
    <xf numFmtId="1" fontId="7" fillId="0" borderId="0" xfId="30" applyNumberFormat="1"/>
    <xf numFmtId="1" fontId="7" fillId="0" borderId="0" xfId="30" applyNumberFormat="1" applyFill="1"/>
    <xf numFmtId="0" fontId="7" fillId="0" borderId="0" xfId="30" applyFill="1"/>
    <xf numFmtId="168" fontId="7" fillId="0" borderId="0" xfId="30" applyNumberFormat="1"/>
    <xf numFmtId="0" fontId="17" fillId="0" borderId="21" xfId="0" applyFont="1" applyBorder="1" applyAlignment="1">
      <alignment horizontal="center" vertical="center"/>
    </xf>
    <xf numFmtId="0" fontId="17" fillId="0" borderId="21" xfId="0" applyFont="1" applyFill="1" applyBorder="1" applyAlignment="1" applyProtection="1">
      <alignment horizontal="center" vertical="center" wrapText="1"/>
    </xf>
    <xf numFmtId="0" fontId="21" fillId="0" borderId="22" xfId="0" applyNumberFormat="1" applyFont="1" applyFill="1" applyBorder="1" applyAlignment="1">
      <alignment horizontal="center" vertical="center" textRotation="90" wrapText="1"/>
    </xf>
    <xf numFmtId="0" fontId="35" fillId="2" borderId="22" xfId="0" applyFont="1" applyFill="1" applyBorder="1" applyAlignment="1">
      <alignment horizontal="center" vertical="center"/>
    </xf>
    <xf numFmtId="0" fontId="35" fillId="2" borderId="23" xfId="0" applyFont="1" applyFill="1" applyBorder="1" applyAlignment="1">
      <alignment horizontal="center" vertical="center"/>
    </xf>
    <xf numFmtId="0" fontId="45" fillId="0" borderId="17" xfId="0" applyFont="1" applyFill="1" applyBorder="1" applyAlignment="1">
      <alignment wrapText="1"/>
    </xf>
    <xf numFmtId="168" fontId="16" fillId="0" borderId="17" xfId="1" applyNumberFormat="1" applyFont="1" applyFill="1" applyBorder="1" applyAlignment="1">
      <alignment vertical="center" wrapText="1"/>
    </xf>
    <xf numFmtId="0" fontId="35" fillId="0" borderId="22" xfId="0" applyFont="1" applyBorder="1" applyAlignment="1">
      <alignment horizontal="center" vertical="center" textRotation="90"/>
    </xf>
    <xf numFmtId="0" fontId="35" fillId="0" borderId="22" xfId="0" applyFont="1" applyBorder="1" applyAlignment="1">
      <alignment horizontal="center" vertical="center" textRotation="90" wrapText="1"/>
    </xf>
    <xf numFmtId="0" fontId="43" fillId="2" borderId="21" xfId="0" applyFont="1" applyFill="1" applyBorder="1" applyAlignment="1">
      <alignment horizontal="center" vertical="center"/>
    </xf>
    <xf numFmtId="0" fontId="38" fillId="0" borderId="0" xfId="0" applyFont="1" applyFill="1" applyBorder="1"/>
    <xf numFmtId="0" fontId="25" fillId="0" borderId="0" xfId="30" applyFont="1" applyFill="1" applyBorder="1" applyAlignment="1">
      <alignment horizontal="left" vertical="center"/>
    </xf>
    <xf numFmtId="0" fontId="25" fillId="0" borderId="18" xfId="30" applyFont="1" applyFill="1" applyBorder="1" applyAlignment="1">
      <alignment horizontal="center"/>
    </xf>
    <xf numFmtId="0" fontId="25" fillId="0" borderId="19" xfId="30" applyFont="1" applyFill="1" applyBorder="1" applyAlignment="1">
      <alignment horizontal="center"/>
    </xf>
    <xf numFmtId="0" fontId="25" fillId="0" borderId="18" xfId="30" applyFont="1" applyFill="1" applyBorder="1"/>
    <xf numFmtId="0" fontId="25" fillId="0" borderId="19" xfId="30" applyFont="1" applyFill="1" applyBorder="1"/>
    <xf numFmtId="0" fontId="25" fillId="0" borderId="36" xfId="30" applyFont="1" applyFill="1" applyBorder="1" applyAlignment="1">
      <alignment horizontal="left" vertical="top"/>
    </xf>
    <xf numFmtId="0" fontId="25" fillId="0" borderId="17" xfId="30" applyFont="1" applyFill="1" applyBorder="1"/>
    <xf numFmtId="0" fontId="25" fillId="0" borderId="20" xfId="30" applyFont="1" applyFill="1" applyBorder="1"/>
    <xf numFmtId="0" fontId="25" fillId="0" borderId="24" xfId="30" applyFont="1" applyFill="1" applyBorder="1"/>
    <xf numFmtId="0" fontId="25" fillId="0" borderId="25" xfId="30" applyFont="1" applyFill="1" applyBorder="1"/>
    <xf numFmtId="0" fontId="13" fillId="0" borderId="0" xfId="11" applyBorder="1"/>
    <xf numFmtId="17" fontId="13" fillId="0" borderId="17" xfId="11" applyNumberFormat="1" applyBorder="1" applyAlignment="1">
      <alignment horizontal="center" vertical="center"/>
    </xf>
    <xf numFmtId="17" fontId="27" fillId="10" borderId="17" xfId="11" applyNumberFormat="1" applyFont="1" applyFill="1" applyBorder="1" applyAlignment="1">
      <alignment horizontal="center" vertical="center"/>
    </xf>
    <xf numFmtId="17" fontId="31" fillId="10" borderId="17" xfId="11" applyNumberFormat="1" applyFont="1" applyFill="1" applyBorder="1" applyAlignment="1">
      <alignment horizontal="center" vertical="center"/>
    </xf>
    <xf numFmtId="0" fontId="13" fillId="0" borderId="0" xfId="11" applyFont="1" applyAlignment="1">
      <alignment vertical="top" wrapText="1"/>
    </xf>
    <xf numFmtId="0" fontId="31" fillId="10" borderId="17" xfId="11" applyFont="1" applyFill="1" applyBorder="1" applyAlignment="1">
      <alignment horizontal="center" vertical="center"/>
    </xf>
    <xf numFmtId="0" fontId="27" fillId="10" borderId="17" xfId="11" applyFont="1" applyFill="1" applyBorder="1" applyAlignment="1">
      <alignment horizontal="center" vertical="center"/>
    </xf>
    <xf numFmtId="0" fontId="13" fillId="0" borderId="17" xfId="11" applyBorder="1"/>
    <xf numFmtId="0" fontId="37" fillId="0" borderId="18" xfId="11" applyFont="1" applyBorder="1"/>
    <xf numFmtId="0" fontId="38" fillId="0" borderId="17" xfId="11" applyFont="1" applyBorder="1" applyAlignment="1">
      <alignment vertical="center"/>
    </xf>
    <xf numFmtId="0" fontId="38" fillId="0" borderId="20" xfId="11" applyFont="1" applyBorder="1" applyAlignment="1">
      <alignment vertical="center" wrapText="1"/>
    </xf>
    <xf numFmtId="3" fontId="41" fillId="0" borderId="0" xfId="11" applyNumberFormat="1" applyFont="1" applyBorder="1" applyAlignment="1">
      <alignment horizontal="center" vertical="center"/>
    </xf>
    <xf numFmtId="0" fontId="53" fillId="0" borderId="0" xfId="11" applyFont="1" applyBorder="1" applyAlignment="1">
      <alignment horizontal="center" vertical="center"/>
    </xf>
    <xf numFmtId="10" fontId="41" fillId="0" borderId="0" xfId="11" applyNumberFormat="1" applyFont="1" applyBorder="1" applyAlignment="1">
      <alignment horizontal="center" vertical="center"/>
    </xf>
    <xf numFmtId="3" fontId="41" fillId="0" borderId="0" xfId="11" applyNumberFormat="1" applyFont="1" applyFill="1" applyBorder="1" applyAlignment="1">
      <alignment horizontal="center" vertical="center"/>
    </xf>
    <xf numFmtId="10" fontId="41" fillId="0" borderId="0" xfId="1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0" fillId="0" borderId="18" xfId="0" applyFill="1" applyBorder="1" applyAlignment="1">
      <alignment horizontal="left"/>
    </xf>
    <xf numFmtId="0" fontId="58" fillId="0" borderId="18" xfId="0" applyFont="1" applyBorder="1" applyAlignment="1">
      <alignment horizontal="center" vertical="center" wrapText="1"/>
    </xf>
    <xf numFmtId="0" fontId="59" fillId="0" borderId="18" xfId="0" applyFont="1" applyBorder="1" applyAlignment="1">
      <alignment horizontal="center" vertical="center" wrapText="1"/>
    </xf>
    <xf numFmtId="0" fontId="59" fillId="0" borderId="19" xfId="0" applyFont="1" applyBorder="1" applyAlignment="1">
      <alignment horizontal="center" vertical="center" wrapText="1"/>
    </xf>
    <xf numFmtId="3" fontId="23" fillId="24" borderId="18" xfId="11" applyNumberFormat="1" applyFont="1" applyFill="1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38" fillId="0" borderId="17" xfId="0" applyFont="1" applyBorder="1" applyAlignment="1">
      <alignment vertical="center"/>
    </xf>
    <xf numFmtId="0" fontId="0" fillId="10" borderId="18" xfId="0" applyFill="1" applyBorder="1"/>
    <xf numFmtId="0" fontId="0" fillId="10" borderId="19" xfId="0" applyFill="1" applyBorder="1"/>
    <xf numFmtId="0" fontId="38" fillId="0" borderId="17" xfId="11" applyFont="1" applyBorder="1" applyAlignment="1">
      <alignment vertical="center" wrapText="1"/>
    </xf>
    <xf numFmtId="0" fontId="38" fillId="0" borderId="17" xfId="0" applyFont="1" applyFill="1" applyBorder="1" applyAlignment="1">
      <alignment vertical="center"/>
    </xf>
    <xf numFmtId="0" fontId="0" fillId="0" borderId="19" xfId="0" applyFill="1" applyBorder="1"/>
    <xf numFmtId="0" fontId="0" fillId="10" borderId="24" xfId="0" applyFill="1" applyBorder="1"/>
    <xf numFmtId="0" fontId="0" fillId="10" borderId="25" xfId="0" applyFill="1" applyBorder="1"/>
    <xf numFmtId="0" fontId="29" fillId="0" borderId="0" xfId="30" applyFont="1" applyFill="1" applyBorder="1" applyAlignment="1">
      <alignment horizontal="left" vertical="center"/>
    </xf>
    <xf numFmtId="10" fontId="38" fillId="5" borderId="41" xfId="0" applyNumberFormat="1" applyFont="1" applyFill="1" applyBorder="1"/>
    <xf numFmtId="0" fontId="36" fillId="2" borderId="38" xfId="0" applyFont="1" applyFill="1" applyBorder="1"/>
    <xf numFmtId="3" fontId="36" fillId="2" borderId="28" xfId="0" applyNumberFormat="1" applyFont="1" applyFill="1" applyBorder="1"/>
    <xf numFmtId="3" fontId="36" fillId="5" borderId="18" xfId="0" applyNumberFormat="1" applyFont="1" applyFill="1" applyBorder="1"/>
    <xf numFmtId="0" fontId="60" fillId="0" borderId="43" xfId="0" applyFont="1" applyBorder="1"/>
    <xf numFmtId="3" fontId="60" fillId="0" borderId="44" xfId="0" applyNumberFormat="1" applyFont="1" applyBorder="1"/>
    <xf numFmtId="3" fontId="60" fillId="5" borderId="44" xfId="0" applyNumberFormat="1" applyFont="1" applyFill="1" applyBorder="1"/>
    <xf numFmtId="10" fontId="38" fillId="5" borderId="45" xfId="0" applyNumberFormat="1" applyFont="1" applyFill="1" applyBorder="1"/>
    <xf numFmtId="10" fontId="16" fillId="2" borderId="19" xfId="0" applyNumberFormat="1" applyFont="1" applyFill="1" applyBorder="1"/>
    <xf numFmtId="0" fontId="13" fillId="0" borderId="17" xfId="0" applyFont="1" applyFill="1" applyBorder="1" applyAlignment="1">
      <alignment horizontal="left"/>
    </xf>
    <xf numFmtId="0" fontId="13" fillId="0" borderId="0" xfId="11" applyFill="1" applyBorder="1"/>
    <xf numFmtId="166" fontId="0" fillId="0" borderId="0" xfId="0" applyNumberFormat="1" applyFill="1" applyBorder="1" applyProtection="1"/>
    <xf numFmtId="3" fontId="1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 vertical="center"/>
    </xf>
    <xf numFmtId="1" fontId="21" fillId="2" borderId="23" xfId="0" applyNumberFormat="1" applyFont="1" applyFill="1" applyBorder="1" applyAlignment="1" applyProtection="1">
      <alignment horizontal="center" vertical="center" wrapText="1"/>
    </xf>
    <xf numFmtId="17" fontId="13" fillId="0" borderId="42" xfId="11" applyNumberFormat="1" applyBorder="1" applyAlignment="1">
      <alignment horizontal="center" vertical="center"/>
    </xf>
    <xf numFmtId="3" fontId="23" fillId="24" borderId="19" xfId="11" applyNumberFormat="1" applyFont="1" applyFill="1" applyBorder="1" applyAlignment="1">
      <alignment vertical="center"/>
    </xf>
    <xf numFmtId="0" fontId="37" fillId="0" borderId="19" xfId="11" applyFont="1" applyBorder="1"/>
    <xf numFmtId="3" fontId="13" fillId="0" borderId="18" xfId="0" applyNumberFormat="1" applyFont="1" applyFill="1" applyBorder="1" applyAlignment="1" applyProtection="1">
      <alignment horizontal="right"/>
    </xf>
    <xf numFmtId="3" fontId="0" fillId="0" borderId="18" xfId="0" applyNumberFormat="1" applyFill="1" applyBorder="1" applyAlignment="1" applyProtection="1">
      <alignment horizontal="right"/>
    </xf>
    <xf numFmtId="3" fontId="13" fillId="0" borderId="26" xfId="11" applyNumberFormat="1" applyBorder="1" applyAlignment="1">
      <alignment horizontal="right" vertical="center"/>
    </xf>
    <xf numFmtId="3" fontId="13" fillId="0" borderId="27" xfId="11" applyNumberFormat="1" applyBorder="1" applyAlignment="1">
      <alignment horizontal="right" vertical="center"/>
    </xf>
    <xf numFmtId="3" fontId="13" fillId="0" borderId="18" xfId="11" applyNumberFormat="1" applyBorder="1" applyAlignment="1">
      <alignment horizontal="right" vertical="center"/>
    </xf>
    <xf numFmtId="3" fontId="13" fillId="0" borderId="19" xfId="11" applyNumberFormat="1" applyBorder="1" applyAlignment="1">
      <alignment horizontal="right" vertical="center" wrapText="1"/>
    </xf>
    <xf numFmtId="3" fontId="13" fillId="10" borderId="18" xfId="11" applyNumberFormat="1" applyFill="1" applyBorder="1" applyAlignment="1">
      <alignment horizontal="right" vertical="center"/>
    </xf>
    <xf numFmtId="3" fontId="13" fillId="10" borderId="19" xfId="11" applyNumberFormat="1" applyFill="1" applyBorder="1" applyAlignment="1">
      <alignment horizontal="right" vertical="center"/>
    </xf>
    <xf numFmtId="3" fontId="13" fillId="0" borderId="18" xfId="11" applyNumberFormat="1" applyBorder="1" applyAlignment="1">
      <alignment horizontal="right" vertical="center" wrapText="1"/>
    </xf>
    <xf numFmtId="3" fontId="13" fillId="0" borderId="19" xfId="11" applyNumberFormat="1" applyBorder="1" applyAlignment="1">
      <alignment horizontal="right" vertical="center"/>
    </xf>
    <xf numFmtId="3" fontId="23" fillId="23" borderId="18" xfId="11" applyNumberFormat="1" applyFont="1" applyFill="1" applyBorder="1" applyAlignment="1">
      <alignment vertical="center"/>
    </xf>
    <xf numFmtId="3" fontId="39" fillId="23" borderId="18" xfId="11" applyNumberFormat="1" applyFont="1" applyFill="1" applyBorder="1" applyAlignment="1">
      <alignment horizontal="right" vertical="center"/>
    </xf>
    <xf numFmtId="3" fontId="54" fillId="24" borderId="18" xfId="11" applyNumberFormat="1" applyFont="1" applyFill="1" applyBorder="1" applyAlignment="1">
      <alignment horizontal="right" vertical="center"/>
    </xf>
    <xf numFmtId="10" fontId="25" fillId="23" borderId="24" xfId="11" applyNumberFormat="1" applyFont="1" applyFill="1" applyBorder="1" applyAlignment="1">
      <alignment horizontal="right" vertical="center"/>
    </xf>
    <xf numFmtId="10" fontId="25" fillId="24" borderId="24" xfId="11" applyNumberFormat="1" applyFont="1" applyFill="1" applyBorder="1" applyAlignment="1">
      <alignment horizontal="right" vertical="center"/>
    </xf>
    <xf numFmtId="10" fontId="25" fillId="24" borderId="25" xfId="11" applyNumberFormat="1" applyFont="1" applyFill="1" applyBorder="1" applyAlignment="1">
      <alignment horizontal="right" vertical="center"/>
    </xf>
    <xf numFmtId="3" fontId="0" fillId="0" borderId="18" xfId="0" applyNumberFormat="1" applyBorder="1" applyAlignment="1">
      <alignment horizontal="right" vertical="center"/>
    </xf>
    <xf numFmtId="3" fontId="0" fillId="0" borderId="18" xfId="0" applyNumberFormat="1" applyFill="1" applyBorder="1" applyAlignment="1">
      <alignment horizontal="right" vertical="center"/>
    </xf>
    <xf numFmtId="3" fontId="0" fillId="0" borderId="18" xfId="0" applyNumberFormat="1" applyFill="1" applyBorder="1" applyAlignment="1">
      <alignment horizontal="right"/>
    </xf>
    <xf numFmtId="0" fontId="0" fillId="0" borderId="18" xfId="0" applyFill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32" fillId="2" borderId="19" xfId="0" applyNumberFormat="1" applyFont="1" applyFill="1" applyBorder="1" applyAlignment="1">
      <alignment horizontal="right" vertical="center"/>
    </xf>
    <xf numFmtId="3" fontId="17" fillId="2" borderId="18" xfId="0" applyNumberFormat="1" applyFont="1" applyFill="1" applyBorder="1" applyAlignment="1">
      <alignment horizontal="right"/>
    </xf>
    <xf numFmtId="3" fontId="17" fillId="2" borderId="18" xfId="0" applyNumberFormat="1" applyFont="1" applyFill="1" applyBorder="1" applyAlignment="1">
      <alignment horizontal="right" vertical="center"/>
    </xf>
    <xf numFmtId="3" fontId="19" fillId="0" borderId="14" xfId="0" applyNumberFormat="1" applyFont="1" applyFill="1" applyBorder="1" applyAlignment="1">
      <alignment horizontal="right" vertical="center"/>
    </xf>
    <xf numFmtId="10" fontId="20" fillId="0" borderId="14" xfId="0" applyNumberFormat="1" applyFont="1" applyFill="1" applyBorder="1" applyAlignment="1">
      <alignment horizontal="right" vertical="center"/>
    </xf>
    <xf numFmtId="3" fontId="18" fillId="0" borderId="14" xfId="0" applyNumberFormat="1" applyFont="1" applyFill="1" applyBorder="1" applyAlignment="1">
      <alignment horizontal="right" vertical="center"/>
    </xf>
    <xf numFmtId="10" fontId="30" fillId="0" borderId="14" xfId="0" applyNumberFormat="1" applyFont="1" applyFill="1" applyBorder="1" applyAlignment="1">
      <alignment horizontal="right" vertical="center"/>
    </xf>
    <xf numFmtId="10" fontId="30" fillId="0" borderId="0" xfId="0" applyNumberFormat="1" applyFont="1" applyFill="1" applyBorder="1" applyAlignment="1">
      <alignment horizontal="right" vertical="center"/>
    </xf>
    <xf numFmtId="10" fontId="20" fillId="0" borderId="0" xfId="0" applyNumberFormat="1" applyFont="1" applyFill="1" applyBorder="1" applyAlignment="1">
      <alignment horizontal="right" vertical="center"/>
    </xf>
    <xf numFmtId="3" fontId="18" fillId="2" borderId="14" xfId="0" applyNumberFormat="1" applyFont="1" applyFill="1" applyBorder="1" applyAlignment="1">
      <alignment horizontal="right" vertical="center"/>
    </xf>
    <xf numFmtId="3" fontId="18" fillId="3" borderId="14" xfId="0" applyNumberFormat="1" applyFont="1" applyFill="1" applyBorder="1" applyAlignment="1">
      <alignment horizontal="right" vertical="center"/>
    </xf>
    <xf numFmtId="10" fontId="30" fillId="3" borderId="14" xfId="0" applyNumberFormat="1" applyFont="1" applyFill="1" applyBorder="1" applyAlignment="1">
      <alignment horizontal="right" vertical="center"/>
    </xf>
    <xf numFmtId="3" fontId="18" fillId="11" borderId="14" xfId="0" applyNumberFormat="1" applyFont="1" applyFill="1" applyBorder="1" applyAlignment="1">
      <alignment horizontal="right" vertical="center"/>
    </xf>
    <xf numFmtId="10" fontId="30" fillId="11" borderId="14" xfId="0" applyNumberFormat="1" applyFont="1" applyFill="1" applyBorder="1" applyAlignment="1">
      <alignment horizontal="right" vertical="center"/>
    </xf>
    <xf numFmtId="3" fontId="18" fillId="20" borderId="14" xfId="0" applyNumberFormat="1" applyFont="1" applyFill="1" applyBorder="1" applyAlignment="1">
      <alignment horizontal="right" vertical="center"/>
    </xf>
    <xf numFmtId="10" fontId="30" fillId="20" borderId="14" xfId="0" applyNumberFormat="1" applyFont="1" applyFill="1" applyBorder="1" applyAlignment="1">
      <alignment horizontal="right" vertical="center"/>
    </xf>
    <xf numFmtId="3" fontId="18" fillId="9" borderId="14" xfId="0" applyNumberFormat="1" applyFont="1" applyFill="1" applyBorder="1" applyAlignment="1">
      <alignment horizontal="right" vertical="center"/>
    </xf>
    <xf numFmtId="10" fontId="30" fillId="9" borderId="14" xfId="0" applyNumberFormat="1" applyFont="1" applyFill="1" applyBorder="1" applyAlignment="1">
      <alignment horizontal="right" vertical="center"/>
    </xf>
    <xf numFmtId="3" fontId="16" fillId="0" borderId="18" xfId="0" applyNumberFormat="1" applyFont="1" applyBorder="1" applyAlignment="1">
      <alignment horizontal="right"/>
    </xf>
    <xf numFmtId="9" fontId="15" fillId="11" borderId="18" xfId="0" applyNumberFormat="1" applyFont="1" applyFill="1" applyBorder="1" applyAlignment="1">
      <alignment horizontal="right"/>
    </xf>
    <xf numFmtId="3" fontId="21" fillId="2" borderId="18" xfId="0" applyNumberFormat="1" applyFont="1" applyFill="1" applyBorder="1" applyAlignment="1">
      <alignment horizontal="right"/>
    </xf>
    <xf numFmtId="9" fontId="50" fillId="11" borderId="18" xfId="0" applyNumberFormat="1" applyFont="1" applyFill="1" applyBorder="1" applyAlignment="1">
      <alignment horizontal="right"/>
    </xf>
    <xf numFmtId="3" fontId="21" fillId="2" borderId="24" xfId="0" applyNumberFormat="1" applyFont="1" applyFill="1" applyBorder="1" applyAlignment="1">
      <alignment horizontal="right"/>
    </xf>
    <xf numFmtId="9" fontId="15" fillId="11" borderId="24" xfId="0" applyNumberFormat="1" applyFont="1" applyFill="1" applyBorder="1" applyAlignment="1">
      <alignment horizontal="right"/>
    </xf>
    <xf numFmtId="3" fontId="16" fillId="2" borderId="24" xfId="0" applyNumberFormat="1" applyFont="1" applyFill="1" applyBorder="1" applyAlignment="1">
      <alignment horizontal="right"/>
    </xf>
    <xf numFmtId="9" fontId="50" fillId="11" borderId="24" xfId="0" applyNumberFormat="1" applyFont="1" applyFill="1" applyBorder="1" applyAlignment="1">
      <alignment horizontal="right"/>
    </xf>
    <xf numFmtId="3" fontId="45" fillId="0" borderId="18" xfId="0" applyNumberFormat="1" applyFont="1" applyBorder="1" applyAlignment="1">
      <alignment horizontal="right" vertical="center"/>
    </xf>
    <xf numFmtId="3" fontId="35" fillId="2" borderId="18" xfId="0" applyNumberFormat="1" applyFont="1" applyFill="1" applyBorder="1" applyAlignment="1">
      <alignment horizontal="right" vertical="center"/>
    </xf>
    <xf numFmtId="10" fontId="35" fillId="2" borderId="19" xfId="0" applyNumberFormat="1" applyFont="1" applyFill="1" applyBorder="1" applyAlignment="1">
      <alignment horizontal="right" vertical="center"/>
    </xf>
    <xf numFmtId="3" fontId="45" fillId="0" borderId="18" xfId="0" applyNumberFormat="1" applyFont="1" applyFill="1" applyBorder="1" applyAlignment="1">
      <alignment horizontal="right" vertical="center"/>
    </xf>
    <xf numFmtId="3" fontId="35" fillId="2" borderId="24" xfId="0" applyNumberFormat="1" applyFont="1" applyFill="1" applyBorder="1" applyAlignment="1">
      <alignment horizontal="right" vertical="center"/>
    </xf>
    <xf numFmtId="10" fontId="35" fillId="2" borderId="25" xfId="0" applyNumberFormat="1" applyFont="1" applyFill="1" applyBorder="1" applyAlignment="1">
      <alignment horizontal="right" vertical="center"/>
    </xf>
    <xf numFmtId="3" fontId="13" fillId="0" borderId="18" xfId="0" applyNumberFormat="1" applyFont="1" applyFill="1" applyBorder="1" applyAlignment="1" applyProtection="1"/>
    <xf numFmtId="3" fontId="0" fillId="0" borderId="18" xfId="0" applyNumberFormat="1" applyFill="1" applyBorder="1" applyAlignment="1" applyProtection="1"/>
    <xf numFmtId="3" fontId="17" fillId="5" borderId="19" xfId="0" applyNumberFormat="1" applyFont="1" applyFill="1" applyBorder="1" applyAlignment="1"/>
    <xf numFmtId="3" fontId="0" fillId="10" borderId="18" xfId="0" applyNumberFormat="1" applyFill="1" applyBorder="1" applyAlignment="1" applyProtection="1"/>
    <xf numFmtId="3" fontId="13" fillId="0" borderId="18" xfId="0" applyNumberFormat="1" applyFont="1" applyBorder="1" applyAlignment="1">
      <alignment horizontal="right" vertical="center"/>
    </xf>
    <xf numFmtId="3" fontId="0" fillId="10" borderId="19" xfId="0" applyNumberFormat="1" applyFill="1" applyBorder="1" applyAlignment="1">
      <alignment horizontal="right" vertical="center"/>
    </xf>
    <xf numFmtId="3" fontId="13" fillId="10" borderId="18" xfId="0" applyNumberFormat="1" applyFont="1" applyFill="1" applyBorder="1" applyAlignment="1">
      <alignment horizontal="right" vertical="center"/>
    </xf>
    <xf numFmtId="3" fontId="0" fillId="0" borderId="19" xfId="0" applyNumberFormat="1" applyBorder="1" applyAlignment="1">
      <alignment horizontal="right" vertical="center"/>
    </xf>
    <xf numFmtId="3" fontId="57" fillId="0" borderId="18" xfId="0" applyNumberFormat="1" applyFont="1" applyFill="1" applyBorder="1" applyAlignment="1">
      <alignment horizontal="right" vertical="center"/>
    </xf>
    <xf numFmtId="3" fontId="23" fillId="22" borderId="18" xfId="0" applyNumberFormat="1" applyFont="1" applyFill="1" applyBorder="1" applyAlignment="1">
      <alignment horizontal="right" vertical="center"/>
    </xf>
    <xf numFmtId="3" fontId="23" fillId="13" borderId="18" xfId="0" applyNumberFormat="1" applyFont="1" applyFill="1" applyBorder="1" applyAlignment="1">
      <alignment horizontal="right" vertical="center"/>
    </xf>
    <xf numFmtId="3" fontId="23" fillId="14" borderId="18" xfId="0" applyNumberFormat="1" applyFont="1" applyFill="1" applyBorder="1" applyAlignment="1">
      <alignment horizontal="right" vertical="center"/>
    </xf>
    <xf numFmtId="3" fontId="23" fillId="15" borderId="18" xfId="0" applyNumberFormat="1" applyFont="1" applyFill="1" applyBorder="1" applyAlignment="1">
      <alignment horizontal="right" vertical="center"/>
    </xf>
    <xf numFmtId="3" fontId="56" fillId="21" borderId="18" xfId="0" applyNumberFormat="1" applyFont="1" applyFill="1" applyBorder="1" applyAlignment="1">
      <alignment horizontal="right" vertical="center"/>
    </xf>
    <xf numFmtId="3" fontId="56" fillId="21" borderId="19" xfId="0" applyNumberFormat="1" applyFont="1" applyFill="1" applyBorder="1" applyAlignment="1">
      <alignment horizontal="right" vertical="center"/>
    </xf>
    <xf numFmtId="0" fontId="37" fillId="0" borderId="18" xfId="0" applyFont="1" applyBorder="1" applyAlignment="1">
      <alignment horizontal="right"/>
    </xf>
    <xf numFmtId="0" fontId="37" fillId="0" borderId="18" xfId="0" applyFont="1" applyFill="1" applyBorder="1" applyAlignment="1">
      <alignment horizontal="right"/>
    </xf>
    <xf numFmtId="9" fontId="37" fillId="0" borderId="18" xfId="0" applyNumberFormat="1" applyFont="1" applyFill="1" applyBorder="1" applyAlignment="1">
      <alignment horizontal="right"/>
    </xf>
    <xf numFmtId="3" fontId="39" fillId="22" borderId="18" xfId="0" applyNumberFormat="1" applyFont="1" applyFill="1" applyBorder="1" applyAlignment="1">
      <alignment horizontal="right" vertical="center"/>
    </xf>
    <xf numFmtId="3" fontId="39" fillId="13" borderId="18" xfId="0" applyNumberFormat="1" applyFont="1" applyFill="1" applyBorder="1" applyAlignment="1">
      <alignment horizontal="right" vertical="center"/>
    </xf>
    <xf numFmtId="3" fontId="39" fillId="14" borderId="18" xfId="0" applyNumberFormat="1" applyFont="1" applyFill="1" applyBorder="1" applyAlignment="1">
      <alignment horizontal="right" vertical="center"/>
    </xf>
    <xf numFmtId="3" fontId="39" fillId="15" borderId="18" xfId="0" applyNumberFormat="1" applyFont="1" applyFill="1" applyBorder="1" applyAlignment="1">
      <alignment horizontal="right" vertical="center"/>
    </xf>
    <xf numFmtId="3" fontId="51" fillId="15" borderId="18" xfId="0" applyNumberFormat="1" applyFont="1" applyFill="1" applyBorder="1" applyAlignment="1">
      <alignment horizontal="right" vertical="center"/>
    </xf>
    <xf numFmtId="9" fontId="39" fillId="22" borderId="18" xfId="0" applyNumberFormat="1" applyFont="1" applyFill="1" applyBorder="1" applyAlignment="1">
      <alignment horizontal="right" vertical="center"/>
    </xf>
    <xf numFmtId="9" fontId="39" fillId="13" borderId="18" xfId="0" applyNumberFormat="1" applyFont="1" applyFill="1" applyBorder="1" applyAlignment="1">
      <alignment horizontal="right" vertical="center"/>
    </xf>
    <xf numFmtId="9" fontId="39" fillId="14" borderId="18" xfId="0" applyNumberFormat="1" applyFont="1" applyFill="1" applyBorder="1" applyAlignment="1">
      <alignment horizontal="right" vertical="center"/>
    </xf>
    <xf numFmtId="9" fontId="39" fillId="15" borderId="18" xfId="0" applyNumberFormat="1" applyFont="1" applyFill="1" applyBorder="1" applyAlignment="1">
      <alignment horizontal="right" vertical="center"/>
    </xf>
    <xf numFmtId="9" fontId="51" fillId="15" borderId="18" xfId="0" applyNumberFormat="1" applyFont="1" applyFill="1" applyBorder="1" applyAlignment="1">
      <alignment horizontal="right" vertical="center"/>
    </xf>
    <xf numFmtId="3" fontId="39" fillId="0" borderId="18" xfId="0" applyNumberFormat="1" applyFont="1" applyFill="1" applyBorder="1" applyAlignment="1">
      <alignment horizontal="right" vertical="center"/>
    </xf>
    <xf numFmtId="3" fontId="51" fillId="0" borderId="18" xfId="0" applyNumberFormat="1" applyFont="1" applyFill="1" applyBorder="1" applyAlignment="1">
      <alignment horizontal="right" vertical="center"/>
    </xf>
    <xf numFmtId="3" fontId="39" fillId="22" borderId="24" xfId="0" applyNumberFormat="1" applyFont="1" applyFill="1" applyBorder="1" applyAlignment="1">
      <alignment horizontal="right" vertical="center"/>
    </xf>
    <xf numFmtId="3" fontId="39" fillId="13" borderId="24" xfId="0" applyNumberFormat="1" applyFont="1" applyFill="1" applyBorder="1" applyAlignment="1">
      <alignment horizontal="right" vertical="center"/>
    </xf>
    <xf numFmtId="3" fontId="39" fillId="14" borderId="24" xfId="0" applyNumberFormat="1" applyFont="1" applyFill="1" applyBorder="1" applyAlignment="1">
      <alignment horizontal="right" vertical="center"/>
    </xf>
    <xf numFmtId="3" fontId="39" fillId="15" borderId="24" xfId="0" applyNumberFormat="1" applyFont="1" applyFill="1" applyBorder="1" applyAlignment="1">
      <alignment horizontal="right" vertical="center"/>
    </xf>
    <xf numFmtId="3" fontId="19" fillId="0" borderId="42" xfId="0" applyNumberFormat="1" applyFont="1" applyBorder="1" applyAlignment="1">
      <alignment wrapText="1"/>
    </xf>
    <xf numFmtId="3" fontId="16" fillId="0" borderId="26" xfId="0" applyNumberFormat="1" applyFont="1" applyBorder="1"/>
    <xf numFmtId="3" fontId="16" fillId="0" borderId="26" xfId="0" applyNumberFormat="1" applyFont="1" applyFill="1" applyBorder="1"/>
    <xf numFmtId="3" fontId="21" fillId="2" borderId="26" xfId="0" applyNumberFormat="1" applyFont="1" applyFill="1" applyBorder="1"/>
    <xf numFmtId="10" fontId="16" fillId="2" borderId="27" xfId="0" applyNumberFormat="1" applyFont="1" applyFill="1" applyBorder="1"/>
    <xf numFmtId="0" fontId="21" fillId="0" borderId="43" xfId="0" applyFont="1" applyBorder="1" applyAlignment="1">
      <alignment horizontal="center" vertical="center"/>
    </xf>
    <xf numFmtId="0" fontId="21" fillId="0" borderId="44" xfId="0" applyNumberFormat="1" applyFont="1" applyFill="1" applyBorder="1" applyAlignment="1">
      <alignment horizontal="center" vertical="center" textRotation="90" wrapText="1"/>
    </xf>
    <xf numFmtId="3" fontId="21" fillId="2" borderId="44" xfId="0" applyNumberFormat="1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 wrapText="1"/>
    </xf>
    <xf numFmtId="10" fontId="16" fillId="2" borderId="25" xfId="0" applyNumberFormat="1" applyFont="1" applyFill="1" applyBorder="1" applyAlignment="1">
      <alignment horizontal="right"/>
    </xf>
    <xf numFmtId="3" fontId="13" fillId="0" borderId="18" xfId="0" applyNumberFormat="1" applyFont="1" applyBorder="1" applyAlignment="1">
      <alignment horizontal="right"/>
    </xf>
    <xf numFmtId="3" fontId="17" fillId="3" borderId="19" xfId="0" applyNumberFormat="1" applyFont="1" applyFill="1" applyBorder="1" applyAlignment="1">
      <alignment horizontal="right"/>
    </xf>
    <xf numFmtId="3" fontId="17" fillId="3" borderId="24" xfId="0" applyNumberFormat="1" applyFont="1" applyFill="1" applyBorder="1" applyAlignment="1">
      <alignment horizontal="right"/>
    </xf>
    <xf numFmtId="3" fontId="17" fillId="3" borderId="25" xfId="0" applyNumberFormat="1" applyFont="1" applyFill="1" applyBorder="1" applyAlignment="1">
      <alignment horizontal="right"/>
    </xf>
    <xf numFmtId="3" fontId="17" fillId="2" borderId="19" xfId="0" applyNumberFormat="1" applyFont="1" applyFill="1" applyBorder="1" applyAlignment="1">
      <alignment horizontal="right"/>
    </xf>
    <xf numFmtId="3" fontId="17" fillId="2" borderId="24" xfId="0" applyNumberFormat="1" applyFont="1" applyFill="1" applyBorder="1" applyAlignment="1">
      <alignment horizontal="right"/>
    </xf>
    <xf numFmtId="3" fontId="17" fillId="2" borderId="25" xfId="0" applyNumberFormat="1" applyFont="1" applyFill="1" applyBorder="1" applyAlignment="1">
      <alignment horizontal="right"/>
    </xf>
    <xf numFmtId="0" fontId="25" fillId="0" borderId="23" xfId="30" applyFont="1" applyFill="1" applyBorder="1" applyAlignment="1">
      <alignment horizontal="right" vertical="center"/>
    </xf>
    <xf numFmtId="1" fontId="25" fillId="0" borderId="19" xfId="30" applyNumberFormat="1" applyFont="1" applyFill="1" applyBorder="1" applyAlignment="1">
      <alignment horizontal="right" vertical="center"/>
    </xf>
    <xf numFmtId="0" fontId="24" fillId="0" borderId="25" xfId="30" applyFont="1" applyFill="1" applyBorder="1" applyAlignment="1">
      <alignment horizontal="right" vertical="center"/>
    </xf>
    <xf numFmtId="0" fontId="25" fillId="0" borderId="0" xfId="30" applyFont="1" applyFill="1" applyBorder="1" applyAlignment="1">
      <alignment horizontal="right" vertical="center"/>
    </xf>
    <xf numFmtId="0" fontId="17" fillId="0" borderId="45" xfId="30" applyFont="1" applyFill="1" applyBorder="1" applyAlignment="1">
      <alignment horizontal="right" vertical="center"/>
    </xf>
    <xf numFmtId="0" fontId="17" fillId="0" borderId="33" xfId="30" applyFont="1" applyFill="1" applyBorder="1" applyAlignment="1">
      <alignment horizontal="right" vertical="center"/>
    </xf>
    <xf numFmtId="0" fontId="2" fillId="0" borderId="0" xfId="36"/>
    <xf numFmtId="0" fontId="13" fillId="0" borderId="0" xfId="1" applyFont="1"/>
    <xf numFmtId="0" fontId="13" fillId="0" borderId="0" xfId="1" applyFont="1" applyAlignment="1">
      <alignment horizontal="center"/>
    </xf>
    <xf numFmtId="0" fontId="13" fillId="0" borderId="17" xfId="1" applyFont="1" applyFill="1" applyBorder="1" applyAlignment="1">
      <alignment vertical="center" wrapText="1"/>
    </xf>
    <xf numFmtId="0" fontId="13" fillId="0" borderId="18" xfId="1" applyFont="1" applyFill="1" applyBorder="1" applyAlignment="1">
      <alignment horizontal="center" vertical="center" wrapText="1"/>
    </xf>
    <xf numFmtId="0" fontId="13" fillId="0" borderId="17" xfId="1" applyFont="1" applyFill="1" applyBorder="1"/>
    <xf numFmtId="3" fontId="13" fillId="0" borderId="18" xfId="1" applyNumberFormat="1" applyFont="1" applyFill="1" applyBorder="1" applyAlignment="1">
      <alignment horizontal="center" vertical="center" wrapText="1"/>
    </xf>
    <xf numFmtId="3" fontId="13" fillId="0" borderId="18" xfId="1" applyNumberFormat="1" applyFont="1" applyFill="1" applyBorder="1" applyAlignment="1">
      <alignment horizontal="center" vertical="top"/>
    </xf>
    <xf numFmtId="0" fontId="17" fillId="5" borderId="20" xfId="1" applyFont="1" applyFill="1" applyBorder="1" applyAlignment="1">
      <alignment horizontal="left" vertical="center"/>
    </xf>
    <xf numFmtId="3" fontId="17" fillId="5" borderId="24" xfId="1" applyNumberFormat="1" applyFont="1" applyFill="1" applyBorder="1" applyAlignment="1">
      <alignment horizontal="center" vertical="center"/>
    </xf>
    <xf numFmtId="3" fontId="17" fillId="5" borderId="25" xfId="1" applyNumberFormat="1" applyFont="1" applyFill="1" applyBorder="1" applyAlignment="1">
      <alignment horizontal="center" vertical="center"/>
    </xf>
    <xf numFmtId="0" fontId="13" fillId="0" borderId="0" xfId="1"/>
    <xf numFmtId="0" fontId="21" fillId="0" borderId="21" xfId="1" applyFont="1" applyBorder="1" applyAlignment="1">
      <alignment horizontal="center" vertical="center"/>
    </xf>
    <xf numFmtId="0" fontId="21" fillId="0" borderId="22" xfId="1" applyFont="1" applyBorder="1" applyAlignment="1">
      <alignment horizontal="center" vertical="center" wrapText="1"/>
    </xf>
    <xf numFmtId="0" fontId="21" fillId="0" borderId="23" xfId="1" applyFont="1" applyBorder="1" applyAlignment="1">
      <alignment horizontal="center" vertical="center" wrapText="1"/>
    </xf>
    <xf numFmtId="0" fontId="16" fillId="0" borderId="17" xfId="1" applyFont="1" applyFill="1" applyBorder="1" applyAlignment="1">
      <alignment vertical="center" wrapText="1"/>
    </xf>
    <xf numFmtId="3" fontId="16" fillId="0" borderId="18" xfId="1" applyNumberFormat="1" applyFont="1" applyBorder="1" applyAlignment="1">
      <alignment horizontal="center" vertical="center"/>
    </xf>
    <xf numFmtId="0" fontId="16" fillId="0" borderId="18" xfId="1" applyFont="1" applyBorder="1" applyAlignment="1">
      <alignment horizontal="center" vertical="center" wrapText="1"/>
    </xf>
    <xf numFmtId="3" fontId="16" fillId="0" borderId="18" xfId="1" applyNumberFormat="1" applyFont="1" applyBorder="1" applyAlignment="1">
      <alignment horizontal="center" vertical="center" wrapText="1"/>
    </xf>
    <xf numFmtId="0" fontId="19" fillId="0" borderId="19" xfId="1" applyFont="1" applyBorder="1" applyAlignment="1">
      <alignment vertical="center" wrapText="1"/>
    </xf>
    <xf numFmtId="0" fontId="16" fillId="0" borderId="17" xfId="1" applyFont="1" applyFill="1" applyBorder="1"/>
    <xf numFmtId="0" fontId="19" fillId="0" borderId="19" xfId="1" applyFont="1" applyBorder="1" applyAlignment="1">
      <alignment horizontal="left" vertical="top" wrapText="1"/>
    </xf>
    <xf numFmtId="0" fontId="16" fillId="0" borderId="18" xfId="1" applyFont="1" applyFill="1" applyBorder="1" applyAlignment="1">
      <alignment horizontal="center" vertical="center" wrapText="1"/>
    </xf>
    <xf numFmtId="3" fontId="16" fillId="0" borderId="18" xfId="1" applyNumberFormat="1" applyFont="1" applyFill="1" applyBorder="1" applyAlignment="1">
      <alignment horizontal="center" vertical="center" wrapText="1"/>
    </xf>
    <xf numFmtId="1" fontId="16" fillId="0" borderId="18" xfId="1" applyNumberFormat="1" applyFont="1" applyFill="1" applyBorder="1" applyAlignment="1">
      <alignment horizontal="center" vertical="center" wrapText="1"/>
    </xf>
    <xf numFmtId="0" fontId="16" fillId="0" borderId="20" xfId="1" applyFont="1" applyFill="1" applyBorder="1"/>
    <xf numFmtId="3" fontId="16" fillId="0" borderId="24" xfId="1" applyNumberFormat="1" applyFont="1" applyBorder="1" applyAlignment="1">
      <alignment horizontal="center" vertical="center"/>
    </xf>
    <xf numFmtId="0" fontId="16" fillId="0" borderId="24" xfId="1" applyFont="1" applyBorder="1" applyAlignment="1">
      <alignment horizontal="center" vertical="center" wrapText="1"/>
    </xf>
    <xf numFmtId="3" fontId="16" fillId="0" borderId="24" xfId="1" applyNumberFormat="1" applyFont="1" applyBorder="1" applyAlignment="1">
      <alignment horizontal="center" vertical="center" wrapText="1"/>
    </xf>
    <xf numFmtId="0" fontId="19" fillId="0" borderId="25" xfId="1" applyFont="1" applyBorder="1" applyAlignment="1">
      <alignment vertical="center" wrapText="1"/>
    </xf>
    <xf numFmtId="0" fontId="21" fillId="3" borderId="48" xfId="11" applyFont="1" applyFill="1" applyBorder="1" applyAlignment="1">
      <alignment vertical="center" wrapText="1"/>
    </xf>
    <xf numFmtId="0" fontId="21" fillId="3" borderId="51" xfId="11" applyFont="1" applyFill="1" applyBorder="1" applyAlignment="1">
      <alignment horizontal="center" vertical="center"/>
    </xf>
    <xf numFmtId="0" fontId="21" fillId="3" borderId="52" xfId="11" applyFont="1" applyFill="1" applyBorder="1" applyAlignment="1">
      <alignment horizontal="center" vertical="center"/>
    </xf>
    <xf numFmtId="3" fontId="16" fillId="0" borderId="11" xfId="1" applyNumberFormat="1" applyFont="1" applyBorder="1" applyAlignment="1">
      <alignment horizontal="center" wrapText="1"/>
    </xf>
    <xf numFmtId="0" fontId="16" fillId="0" borderId="0" xfId="1" applyFont="1" applyBorder="1" applyAlignment="1">
      <alignment horizontal="center" wrapText="1"/>
    </xf>
    <xf numFmtId="0" fontId="16" fillId="0" borderId="0" xfId="1" applyFont="1" applyBorder="1" applyAlignment="1">
      <alignment vertical="top" wrapText="1"/>
    </xf>
    <xf numFmtId="3" fontId="21" fillId="0" borderId="12" xfId="1" applyNumberFormat="1" applyFont="1" applyBorder="1" applyAlignment="1">
      <alignment horizontal="center" vertical="top"/>
    </xf>
    <xf numFmtId="0" fontId="21" fillId="0" borderId="0" xfId="1" applyFont="1" applyBorder="1" applyAlignment="1">
      <alignment horizontal="right" vertical="top"/>
    </xf>
    <xf numFmtId="0" fontId="13" fillId="0" borderId="0" xfId="1" applyBorder="1" applyAlignment="1">
      <alignment vertical="top" wrapText="1"/>
    </xf>
    <xf numFmtId="3" fontId="13" fillId="0" borderId="0" xfId="1" applyNumberFormat="1"/>
    <xf numFmtId="3" fontId="14" fillId="0" borderId="0" xfId="0" applyNumberFormat="1" applyFont="1" applyFill="1" applyBorder="1" applyAlignment="1">
      <alignment horizontal="center"/>
    </xf>
    <xf numFmtId="3" fontId="0" fillId="0" borderId="18" xfId="0" applyNumberFormat="1" applyFill="1" applyBorder="1" applyAlignment="1">
      <alignment horizontal="right"/>
    </xf>
    <xf numFmtId="0" fontId="22" fillId="2" borderId="21" xfId="27" applyFont="1" applyFill="1" applyBorder="1" applyAlignment="1">
      <alignment horizontal="center" vertical="center" wrapText="1"/>
    </xf>
    <xf numFmtId="0" fontId="17" fillId="4" borderId="22" xfId="27" applyFont="1" applyFill="1" applyBorder="1" applyAlignment="1" applyProtection="1">
      <alignment horizontal="center" vertical="center" textRotation="90" wrapText="1"/>
    </xf>
    <xf numFmtId="0" fontId="25" fillId="0" borderId="17" xfId="27" applyFont="1" applyBorder="1"/>
    <xf numFmtId="0" fontId="25" fillId="4" borderId="18" xfId="27" applyFont="1" applyFill="1" applyBorder="1" applyAlignment="1">
      <alignment horizontal="center" vertical="center"/>
    </xf>
    <xf numFmtId="0" fontId="22" fillId="2" borderId="20" xfId="27" applyFont="1" applyFill="1" applyBorder="1"/>
    <xf numFmtId="0" fontId="61" fillId="0" borderId="43" xfId="27" applyFont="1" applyBorder="1"/>
    <xf numFmtId="0" fontId="48" fillId="0" borderId="44" xfId="27" applyFont="1" applyBorder="1" applyAlignment="1">
      <alignment horizontal="center"/>
    </xf>
    <xf numFmtId="0" fontId="48" fillId="4" borderId="44" xfId="27" applyFont="1" applyFill="1" applyBorder="1" applyAlignment="1">
      <alignment horizontal="center"/>
    </xf>
    <xf numFmtId="0" fontId="48" fillId="0" borderId="45" xfId="27" applyFont="1" applyBorder="1" applyAlignment="1">
      <alignment horizontal="center"/>
    </xf>
    <xf numFmtId="3" fontId="0" fillId="10" borderId="18" xfId="0" applyNumberFormat="1" applyFill="1" applyBorder="1" applyAlignment="1" applyProtection="1">
      <alignment horizontal="right"/>
    </xf>
    <xf numFmtId="0" fontId="42" fillId="0" borderId="0" xfId="0" applyFont="1"/>
    <xf numFmtId="49" fontId="17" fillId="2" borderId="17" xfId="0" applyNumberFormat="1" applyFont="1" applyFill="1" applyBorder="1"/>
    <xf numFmtId="0" fontId="0" fillId="0" borderId="20" xfId="0" applyBorder="1" applyAlignment="1">
      <alignment horizontal="left"/>
    </xf>
    <xf numFmtId="0" fontId="17" fillId="0" borderId="18" xfId="0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 textRotation="90" wrapText="1"/>
    </xf>
    <xf numFmtId="1" fontId="21" fillId="0" borderId="18" xfId="0" applyNumberFormat="1" applyFont="1" applyFill="1" applyBorder="1" applyAlignment="1" applyProtection="1">
      <alignment horizontal="center" vertical="center" textRotation="90" wrapText="1"/>
    </xf>
    <xf numFmtId="0" fontId="17" fillId="2" borderId="18" xfId="0" applyFont="1" applyFill="1" applyBorder="1" applyAlignment="1" applyProtection="1">
      <alignment horizontal="center" vertical="center" wrapText="1"/>
    </xf>
    <xf numFmtId="3" fontId="17" fillId="5" borderId="18" xfId="0" applyNumberFormat="1" applyFont="1" applyFill="1" applyBorder="1" applyAlignment="1">
      <alignment horizontal="right"/>
    </xf>
    <xf numFmtId="0" fontId="17" fillId="2" borderId="18" xfId="0" applyFont="1" applyFill="1" applyBorder="1" applyAlignment="1">
      <alignment vertical="center" wrapText="1"/>
    </xf>
    <xf numFmtId="0" fontId="16" fillId="0" borderId="18" xfId="0" applyFont="1" applyBorder="1" applyAlignment="1">
      <alignment wrapText="1"/>
    </xf>
    <xf numFmtId="3" fontId="16" fillId="0" borderId="18" xfId="0" applyNumberFormat="1" applyFont="1" applyFill="1" applyBorder="1" applyAlignment="1" applyProtection="1">
      <alignment horizontal="right"/>
    </xf>
    <xf numFmtId="0" fontId="16" fillId="0" borderId="20" xfId="0" applyFont="1" applyBorder="1" applyAlignment="1">
      <alignment horizontal="left"/>
    </xf>
    <xf numFmtId="0" fontId="16" fillId="0" borderId="24" xfId="0" applyFont="1" applyBorder="1"/>
    <xf numFmtId="0" fontId="16" fillId="0" borderId="25" xfId="0" applyFont="1" applyBorder="1"/>
    <xf numFmtId="3" fontId="0" fillId="2" borderId="18" xfId="0" applyNumberFormat="1" applyFill="1" applyBorder="1"/>
    <xf numFmtId="0" fontId="16" fillId="0" borderId="20" xfId="0" applyFont="1" applyBorder="1"/>
    <xf numFmtId="3" fontId="16" fillId="0" borderId="24" xfId="0" applyNumberFormat="1" applyFont="1" applyBorder="1"/>
    <xf numFmtId="3" fontId="16" fillId="0" borderId="25" xfId="0" applyNumberFormat="1" applyFont="1" applyBorder="1"/>
    <xf numFmtId="3" fontId="18" fillId="5" borderId="17" xfId="0" applyNumberFormat="1" applyFont="1" applyFill="1" applyBorder="1" applyAlignment="1">
      <alignment horizontal="left" vertical="center"/>
    </xf>
    <xf numFmtId="3" fontId="17" fillId="2" borderId="18" xfId="0" applyNumberFormat="1" applyFont="1" applyFill="1" applyBorder="1" applyAlignment="1" applyProtection="1">
      <alignment vertical="center"/>
    </xf>
    <xf numFmtId="3" fontId="17" fillId="2" borderId="19" xfId="0" applyNumberFormat="1" applyFont="1" applyFill="1" applyBorder="1" applyAlignment="1" applyProtection="1">
      <alignment vertical="center"/>
    </xf>
    <xf numFmtId="3" fontId="0" fillId="0" borderId="24" xfId="0" applyNumberFormat="1" applyFill="1" applyBorder="1" applyAlignment="1" applyProtection="1"/>
    <xf numFmtId="3" fontId="0" fillId="0" borderId="25" xfId="0" applyNumberFormat="1" applyFill="1" applyBorder="1" applyAlignment="1" applyProtection="1"/>
    <xf numFmtId="3" fontId="17" fillId="2" borderId="23" xfId="0" applyNumberFormat="1" applyFont="1" applyFill="1" applyBorder="1" applyAlignment="1">
      <alignment horizontal="center" vertical="center" wrapText="1"/>
    </xf>
    <xf numFmtId="3" fontId="16" fillId="0" borderId="20" xfId="0" applyNumberFormat="1" applyFont="1" applyBorder="1"/>
    <xf numFmtId="3" fontId="0" fillId="0" borderId="17" xfId="0" applyNumberFormat="1" applyBorder="1"/>
    <xf numFmtId="3" fontId="0" fillId="0" borderId="18" xfId="0" applyNumberFormat="1" applyBorder="1"/>
    <xf numFmtId="3" fontId="0" fillId="2" borderId="17" xfId="0" applyNumberFormat="1" applyFill="1" applyBorder="1"/>
    <xf numFmtId="3" fontId="16" fillId="0" borderId="24" xfId="0" applyNumberFormat="1" applyFont="1" applyFill="1" applyBorder="1" applyAlignment="1">
      <alignment horizontal="right"/>
    </xf>
    <xf numFmtId="3" fontId="16" fillId="0" borderId="25" xfId="0" applyNumberFormat="1" applyFont="1" applyFill="1" applyBorder="1"/>
    <xf numFmtId="3" fontId="17" fillId="2" borderId="18" xfId="0" applyNumberFormat="1" applyFont="1" applyFill="1" applyBorder="1"/>
    <xf numFmtId="3" fontId="1" fillId="10" borderId="18" xfId="0" applyNumberFormat="1" applyFont="1" applyFill="1" applyBorder="1" applyAlignment="1">
      <alignment horizontal="right" vertical="center"/>
    </xf>
    <xf numFmtId="3" fontId="1" fillId="10" borderId="19" xfId="0" applyNumberFormat="1" applyFont="1" applyFill="1" applyBorder="1" applyAlignment="1">
      <alignment horizontal="right" vertical="center"/>
    </xf>
    <xf numFmtId="9" fontId="39" fillId="21" borderId="18" xfId="0" applyNumberFormat="1" applyFont="1" applyFill="1" applyBorder="1" applyAlignment="1">
      <alignment horizontal="right" vertical="center"/>
    </xf>
    <xf numFmtId="9" fontId="51" fillId="21" borderId="18" xfId="0" applyNumberFormat="1" applyFont="1" applyFill="1" applyBorder="1" applyAlignment="1">
      <alignment horizontal="right" vertical="center"/>
    </xf>
    <xf numFmtId="9" fontId="51" fillId="21" borderId="19" xfId="0" applyNumberFormat="1" applyFont="1" applyFill="1" applyBorder="1" applyAlignment="1">
      <alignment horizontal="right" vertical="center"/>
    </xf>
    <xf numFmtId="3" fontId="13" fillId="0" borderId="26" xfId="11" applyNumberFormat="1" applyFill="1" applyBorder="1" applyAlignment="1">
      <alignment horizontal="right" vertical="center"/>
    </xf>
    <xf numFmtId="3" fontId="13" fillId="0" borderId="18" xfId="11" applyNumberFormat="1" applyFill="1" applyBorder="1" applyAlignment="1">
      <alignment horizontal="right" vertical="center" wrapText="1"/>
    </xf>
    <xf numFmtId="3" fontId="17" fillId="3" borderId="24" xfId="0" applyNumberFormat="1" applyFont="1" applyFill="1" applyBorder="1" applyAlignment="1">
      <alignment horizontal="right"/>
    </xf>
    <xf numFmtId="0" fontId="55" fillId="0" borderId="0" xfId="11" applyFont="1" applyFill="1" applyBorder="1" applyAlignment="1">
      <alignment vertical="center"/>
    </xf>
    <xf numFmtId="0" fontId="13" fillId="0" borderId="0" xfId="11" applyFill="1" applyBorder="1" applyAlignment="1">
      <alignment vertical="top" wrapText="1"/>
    </xf>
    <xf numFmtId="0" fontId="13" fillId="0" borderId="53" xfId="11" applyBorder="1"/>
    <xf numFmtId="0" fontId="13" fillId="0" borderId="10" xfId="11" applyBorder="1"/>
    <xf numFmtId="0" fontId="55" fillId="0" borderId="10" xfId="11" applyFont="1" applyFill="1" applyBorder="1" applyAlignment="1">
      <alignment vertical="center"/>
    </xf>
    <xf numFmtId="0" fontId="55" fillId="0" borderId="53" xfId="11" applyFont="1" applyFill="1" applyBorder="1" applyAlignment="1">
      <alignment vertical="center"/>
    </xf>
    <xf numFmtId="0" fontId="13" fillId="0" borderId="10" xfId="11" applyFill="1" applyBorder="1" applyAlignment="1">
      <alignment vertical="top" wrapText="1"/>
    </xf>
    <xf numFmtId="0" fontId="13" fillId="0" borderId="53" xfId="11" applyFill="1" applyBorder="1" applyAlignment="1">
      <alignment vertical="top" wrapText="1"/>
    </xf>
    <xf numFmtId="0" fontId="13" fillId="0" borderId="54" xfId="11" applyFill="1" applyBorder="1" applyAlignment="1">
      <alignment vertical="top" wrapText="1"/>
    </xf>
    <xf numFmtId="0" fontId="13" fillId="0" borderId="7" xfId="11" applyFill="1" applyBorder="1" applyAlignment="1">
      <alignment vertical="top" wrapText="1"/>
    </xf>
    <xf numFmtId="0" fontId="13" fillId="0" borderId="55" xfId="11" applyFill="1" applyBorder="1" applyAlignment="1">
      <alignment vertical="top" wrapText="1"/>
    </xf>
    <xf numFmtId="10" fontId="7" fillId="0" borderId="0" xfId="30" applyNumberFormat="1"/>
    <xf numFmtId="166" fontId="7" fillId="0" borderId="0" xfId="30" applyNumberFormat="1"/>
    <xf numFmtId="0" fontId="13" fillId="0" borderId="0" xfId="30" applyFont="1" applyFill="1" applyBorder="1" applyAlignment="1">
      <alignment horizontal="right" vertical="center"/>
    </xf>
    <xf numFmtId="0" fontId="2" fillId="0" borderId="19" xfId="36" applyBorder="1" applyAlignment="1">
      <alignment horizontal="center" vertical="center"/>
    </xf>
    <xf numFmtId="0" fontId="14" fillId="0" borderId="0" xfId="1" applyFont="1" applyFill="1" applyBorder="1" applyAlignment="1">
      <alignment horizontal="center"/>
    </xf>
    <xf numFmtId="0" fontId="13" fillId="0" borderId="21" xfId="1" applyFont="1" applyFill="1" applyBorder="1" applyAlignment="1">
      <alignment horizontal="center"/>
    </xf>
    <xf numFmtId="0" fontId="13" fillId="0" borderId="17" xfId="1" applyFont="1" applyFill="1" applyBorder="1" applyAlignment="1">
      <alignment horizontal="center"/>
    </xf>
    <xf numFmtId="0" fontId="17" fillId="0" borderId="22" xfId="1" applyFont="1" applyFill="1" applyBorder="1" applyAlignment="1">
      <alignment horizontal="center" vertical="center"/>
    </xf>
    <xf numFmtId="0" fontId="17" fillId="0" borderId="18" xfId="1" applyFont="1" applyFill="1" applyBorder="1" applyAlignment="1">
      <alignment horizontal="center" vertical="center"/>
    </xf>
    <xf numFmtId="0" fontId="17" fillId="0" borderId="23" xfId="1" applyFont="1" applyFill="1" applyBorder="1" applyAlignment="1">
      <alignment horizontal="center" vertical="center" wrapText="1"/>
    </xf>
    <xf numFmtId="0" fontId="17" fillId="0" borderId="19" xfId="1" applyFont="1" applyFill="1" applyBorder="1" applyAlignment="1">
      <alignment horizontal="center" vertical="center" wrapText="1"/>
    </xf>
    <xf numFmtId="0" fontId="22" fillId="0" borderId="7" xfId="27" applyFont="1" applyBorder="1" applyAlignment="1">
      <alignment horizontal="center" vertical="center"/>
    </xf>
    <xf numFmtId="0" fontId="62" fillId="0" borderId="0" xfId="27" applyFont="1" applyAlignment="1">
      <alignment horizontal="center"/>
    </xf>
    <xf numFmtId="0" fontId="14" fillId="0" borderId="0" xfId="1" applyFont="1" applyAlignment="1">
      <alignment horizontal="center"/>
    </xf>
    <xf numFmtId="0" fontId="15" fillId="0" borderId="10" xfId="1" applyFont="1" applyBorder="1" applyAlignment="1">
      <alignment horizontal="center" wrapText="1"/>
    </xf>
    <xf numFmtId="0" fontId="15" fillId="0" borderId="53" xfId="1" applyFont="1" applyBorder="1" applyAlignment="1">
      <alignment horizontal="center" wrapText="1"/>
    </xf>
    <xf numFmtId="3" fontId="21" fillId="0" borderId="54" xfId="1" applyNumberFormat="1" applyFont="1" applyBorder="1" applyAlignment="1">
      <alignment horizontal="center" vertical="top"/>
    </xf>
    <xf numFmtId="3" fontId="21" fillId="0" borderId="55" xfId="1" applyNumberFormat="1" applyFont="1" applyBorder="1" applyAlignment="1">
      <alignment horizontal="center" vertical="top"/>
    </xf>
    <xf numFmtId="0" fontId="14" fillId="0" borderId="0" xfId="0" applyFont="1" applyAlignment="1">
      <alignment horizontal="center"/>
    </xf>
    <xf numFmtId="0" fontId="13" fillId="0" borderId="0" xfId="0" applyFont="1" applyBorder="1" applyAlignment="1">
      <alignment horizontal="center" vertical="top" wrapText="1"/>
    </xf>
    <xf numFmtId="0" fontId="14" fillId="0" borderId="0" xfId="11" applyFont="1" applyFill="1" applyAlignment="1">
      <alignment horizontal="center"/>
    </xf>
    <xf numFmtId="0" fontId="24" fillId="0" borderId="34" xfId="11" applyFont="1" applyBorder="1" applyAlignment="1">
      <alignment horizontal="center" vertical="center"/>
    </xf>
    <xf numFmtId="0" fontId="24" fillId="0" borderId="35" xfId="11" applyFont="1" applyBorder="1" applyAlignment="1">
      <alignment horizontal="center" vertical="center"/>
    </xf>
    <xf numFmtId="0" fontId="24" fillId="0" borderId="48" xfId="11" applyFont="1" applyBorder="1" applyAlignment="1">
      <alignment horizontal="center" vertical="center"/>
    </xf>
    <xf numFmtId="0" fontId="24" fillId="12" borderId="22" xfId="11" applyFont="1" applyFill="1" applyBorder="1" applyAlignment="1">
      <alignment horizontal="center"/>
    </xf>
    <xf numFmtId="0" fontId="24" fillId="12" borderId="23" xfId="11" applyFont="1" applyFill="1" applyBorder="1" applyAlignment="1">
      <alignment horizontal="center"/>
    </xf>
    <xf numFmtId="0" fontId="55" fillId="2" borderId="8" xfId="11" applyFont="1" applyFill="1" applyBorder="1" applyAlignment="1">
      <alignment horizontal="center" vertical="center"/>
    </xf>
    <xf numFmtId="0" fontId="55" fillId="2" borderId="9" xfId="11" applyFont="1" applyFill="1" applyBorder="1" applyAlignment="1">
      <alignment horizontal="center" vertical="center"/>
    </xf>
    <xf numFmtId="0" fontId="55" fillId="2" borderId="56" xfId="11" applyFont="1" applyFill="1" applyBorder="1" applyAlignment="1">
      <alignment horizontal="center" vertical="center"/>
    </xf>
    <xf numFmtId="0" fontId="23" fillId="23" borderId="30" xfId="11" applyFont="1" applyFill="1" applyBorder="1" applyAlignment="1">
      <alignment horizontal="center" vertical="center"/>
    </xf>
    <xf numFmtId="0" fontId="23" fillId="23" borderId="31" xfId="11" applyFont="1" applyFill="1" applyBorder="1" applyAlignment="1">
      <alignment horizontal="center" vertical="center"/>
    </xf>
    <xf numFmtId="0" fontId="23" fillId="23" borderId="46" xfId="11" applyFont="1" applyFill="1" applyBorder="1" applyAlignment="1">
      <alignment horizontal="center" vertical="center"/>
    </xf>
    <xf numFmtId="0" fontId="23" fillId="23" borderId="29" xfId="11" applyFont="1" applyFill="1" applyBorder="1" applyAlignment="1">
      <alignment horizontal="center" vertical="center"/>
    </xf>
    <xf numFmtId="0" fontId="23" fillId="24" borderId="30" xfId="11" applyFont="1" applyFill="1" applyBorder="1" applyAlignment="1">
      <alignment horizontal="center" vertical="center"/>
    </xf>
    <xf numFmtId="0" fontId="23" fillId="24" borderId="49" xfId="11" applyFont="1" applyFill="1" applyBorder="1" applyAlignment="1">
      <alignment horizontal="center" vertical="center"/>
    </xf>
    <xf numFmtId="0" fontId="23" fillId="24" borderId="46" xfId="11" applyFont="1" applyFill="1" applyBorder="1" applyAlignment="1">
      <alignment horizontal="center" vertical="center"/>
    </xf>
    <xf numFmtId="0" fontId="23" fillId="24" borderId="50" xfId="11" applyFont="1" applyFill="1" applyBorder="1" applyAlignment="1">
      <alignment horizontal="center" vertical="center"/>
    </xf>
    <xf numFmtId="0" fontId="40" fillId="0" borderId="10" xfId="11" applyFont="1" applyBorder="1" applyAlignment="1">
      <alignment horizontal="center" vertical="center"/>
    </xf>
    <xf numFmtId="0" fontId="40" fillId="0" borderId="0" xfId="11" applyFont="1" applyBorder="1" applyAlignment="1">
      <alignment horizontal="center" vertical="center"/>
    </xf>
    <xf numFmtId="0" fontId="41" fillId="0" borderId="10" xfId="11" applyFont="1" applyBorder="1" applyAlignment="1">
      <alignment horizontal="center" vertical="center"/>
    </xf>
    <xf numFmtId="0" fontId="41" fillId="0" borderId="0" xfId="11" applyFont="1" applyBorder="1" applyAlignment="1">
      <alignment horizontal="center" vertical="center"/>
    </xf>
    <xf numFmtId="0" fontId="35" fillId="0" borderId="28" xfId="11" applyFont="1" applyBorder="1" applyAlignment="1">
      <alignment horizontal="center" vertical="center" wrapText="1"/>
    </xf>
    <xf numFmtId="0" fontId="35" fillId="0" borderId="51" xfId="11" applyFont="1" applyBorder="1" applyAlignment="1">
      <alignment horizontal="center" vertical="center" wrapText="1"/>
    </xf>
    <xf numFmtId="0" fontId="13" fillId="0" borderId="10" xfId="11" applyBorder="1" applyAlignment="1">
      <alignment horizontal="left" vertical="top" wrapText="1"/>
    </xf>
    <xf numFmtId="0" fontId="13" fillId="0" borderId="0" xfId="11" applyBorder="1" applyAlignment="1">
      <alignment horizontal="left" vertical="top" wrapText="1"/>
    </xf>
    <xf numFmtId="0" fontId="13" fillId="0" borderId="53" xfId="11" applyBorder="1" applyAlignment="1">
      <alignment horizontal="left" vertical="top" wrapText="1"/>
    </xf>
    <xf numFmtId="0" fontId="13" fillId="0" borderId="54" xfId="11" applyBorder="1" applyAlignment="1">
      <alignment horizontal="left" vertical="top" wrapText="1"/>
    </xf>
    <xf numFmtId="0" fontId="13" fillId="0" borderId="7" xfId="11" applyBorder="1" applyAlignment="1">
      <alignment horizontal="left" vertical="top" wrapText="1"/>
    </xf>
    <xf numFmtId="0" fontId="13" fillId="0" borderId="55" xfId="11" applyBorder="1" applyAlignment="1">
      <alignment horizontal="left" vertical="top" wrapText="1"/>
    </xf>
    <xf numFmtId="0" fontId="13" fillId="0" borderId="8" xfId="11" applyBorder="1" applyAlignment="1">
      <alignment horizontal="center" vertical="center" wrapText="1"/>
    </xf>
    <xf numFmtId="0" fontId="13" fillId="0" borderId="56" xfId="11" applyBorder="1" applyAlignment="1">
      <alignment horizontal="center" vertical="center" wrapText="1"/>
    </xf>
    <xf numFmtId="0" fontId="13" fillId="0" borderId="54" xfId="11" applyBorder="1" applyAlignment="1">
      <alignment horizontal="center" vertical="center" wrapText="1"/>
    </xf>
    <xf numFmtId="0" fontId="13" fillId="0" borderId="55" xfId="11" applyBorder="1" applyAlignment="1">
      <alignment horizontal="center" vertical="center" wrapText="1"/>
    </xf>
    <xf numFmtId="0" fontId="35" fillId="0" borderId="41" xfId="11" applyFont="1" applyBorder="1" applyAlignment="1">
      <alignment horizontal="center" vertical="center" wrapText="1"/>
    </xf>
    <xf numFmtId="0" fontId="35" fillId="0" borderId="52" xfId="11" applyFont="1" applyBorder="1" applyAlignment="1">
      <alignment horizontal="center" vertical="center" wrapText="1"/>
    </xf>
    <xf numFmtId="0" fontId="41" fillId="0" borderId="10" xfId="11" applyFont="1" applyFill="1" applyBorder="1" applyAlignment="1">
      <alignment horizontal="center" vertical="center"/>
    </xf>
    <xf numFmtId="0" fontId="41" fillId="0" borderId="0" xfId="11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14" fillId="0" borderId="0" xfId="0" applyNumberFormat="1" applyFont="1" applyAlignment="1">
      <alignment horizontal="center"/>
    </xf>
    <xf numFmtId="3" fontId="28" fillId="0" borderId="0" xfId="0" applyNumberFormat="1" applyFont="1" applyAlignment="1">
      <alignment horizontal="center"/>
    </xf>
    <xf numFmtId="0" fontId="18" fillId="3" borderId="15" xfId="0" applyFont="1" applyFill="1" applyBorder="1" applyAlignment="1">
      <alignment horizontal="center" vertical="center" wrapText="1"/>
    </xf>
    <xf numFmtId="0" fontId="18" fillId="3" borderId="33" xfId="0" applyFont="1" applyFill="1" applyBorder="1" applyAlignment="1">
      <alignment horizontal="center" vertical="center" wrapText="1"/>
    </xf>
    <xf numFmtId="0" fontId="18" fillId="11" borderId="15" xfId="0" applyFont="1" applyFill="1" applyBorder="1" applyAlignment="1">
      <alignment horizontal="center" vertical="center" wrapText="1"/>
    </xf>
    <xf numFmtId="0" fontId="18" fillId="11" borderId="33" xfId="0" applyFont="1" applyFill="1" applyBorder="1" applyAlignment="1">
      <alignment horizontal="center" vertical="center" wrapText="1"/>
    </xf>
    <xf numFmtId="0" fontId="18" fillId="20" borderId="15" xfId="0" applyFont="1" applyFill="1" applyBorder="1" applyAlignment="1">
      <alignment horizontal="center" vertical="center" wrapText="1"/>
    </xf>
    <xf numFmtId="0" fontId="18" fillId="20" borderId="33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33" xfId="0" applyFont="1" applyFill="1" applyBorder="1" applyAlignment="1">
      <alignment horizontal="center" vertical="center" wrapText="1"/>
    </xf>
    <xf numFmtId="0" fontId="21" fillId="5" borderId="47" xfId="0" applyNumberFormat="1" applyFont="1" applyFill="1" applyBorder="1" applyAlignment="1">
      <alignment horizontal="center" vertical="center" wrapText="1"/>
    </xf>
    <xf numFmtId="0" fontId="21" fillId="5" borderId="39" xfId="0" applyNumberFormat="1" applyFont="1" applyFill="1" applyBorder="1" applyAlignment="1">
      <alignment horizontal="center" vertical="center" wrapText="1"/>
    </xf>
    <xf numFmtId="0" fontId="21" fillId="5" borderId="46" xfId="0" applyNumberFormat="1" applyFont="1" applyFill="1" applyBorder="1" applyAlignment="1">
      <alignment horizontal="center" vertical="center" wrapText="1"/>
    </xf>
    <xf numFmtId="0" fontId="21" fillId="5" borderId="29" xfId="0" applyNumberFormat="1" applyFont="1" applyFill="1" applyBorder="1" applyAlignment="1">
      <alignment horizontal="center" vertical="center" wrapText="1"/>
    </xf>
    <xf numFmtId="0" fontId="21" fillId="2" borderId="21" xfId="0" applyFont="1" applyFill="1" applyBorder="1" applyAlignment="1" applyProtection="1">
      <alignment horizontal="center" vertical="center" wrapText="1"/>
    </xf>
    <xf numFmtId="0" fontId="21" fillId="2" borderId="17" xfId="0" applyFont="1" applyFill="1" applyBorder="1" applyAlignment="1" applyProtection="1">
      <alignment horizontal="center" vertical="center" wrapText="1"/>
    </xf>
    <xf numFmtId="0" fontId="17" fillId="0" borderId="47" xfId="0" applyNumberFormat="1" applyFont="1" applyFill="1" applyBorder="1" applyAlignment="1">
      <alignment horizontal="center" vertical="center" textRotation="89" wrapText="1"/>
    </xf>
    <xf numFmtId="0" fontId="17" fillId="0" borderId="39" xfId="0" applyNumberFormat="1" applyFont="1" applyFill="1" applyBorder="1" applyAlignment="1">
      <alignment horizontal="center" vertical="center" textRotation="89" wrapText="1"/>
    </xf>
    <xf numFmtId="0" fontId="17" fillId="0" borderId="46" xfId="0" applyNumberFormat="1" applyFont="1" applyFill="1" applyBorder="1" applyAlignment="1">
      <alignment horizontal="center" vertical="center" textRotation="89" wrapText="1"/>
    </xf>
    <xf numFmtId="0" fontId="17" fillId="0" borderId="29" xfId="0" applyNumberFormat="1" applyFont="1" applyFill="1" applyBorder="1" applyAlignment="1">
      <alignment horizontal="center" vertical="center" textRotation="89" wrapText="1"/>
    </xf>
    <xf numFmtId="3" fontId="14" fillId="0" borderId="0" xfId="0" applyNumberFormat="1" applyFont="1" applyFill="1" applyBorder="1" applyAlignment="1">
      <alignment horizontal="center" vertical="center"/>
    </xf>
    <xf numFmtId="0" fontId="56" fillId="21" borderId="22" xfId="0" applyFont="1" applyFill="1" applyBorder="1" applyAlignment="1">
      <alignment horizontal="center" vertical="center"/>
    </xf>
    <xf numFmtId="0" fontId="56" fillId="21" borderId="23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/>
    </xf>
    <xf numFmtId="0" fontId="17" fillId="5" borderId="0" xfId="0" applyFont="1" applyFill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3" fillId="22" borderId="22" xfId="0" applyFont="1" applyFill="1" applyBorder="1" applyAlignment="1">
      <alignment horizontal="center" vertical="center" wrapText="1"/>
    </xf>
    <xf numFmtId="0" fontId="23" fillId="22" borderId="22" xfId="0" applyFont="1" applyFill="1" applyBorder="1" applyAlignment="1">
      <alignment horizontal="center" vertical="center"/>
    </xf>
    <xf numFmtId="0" fontId="23" fillId="13" borderId="22" xfId="0" applyFont="1" applyFill="1" applyBorder="1" applyAlignment="1">
      <alignment horizontal="center" vertical="center" wrapText="1"/>
    </xf>
    <xf numFmtId="0" fontId="23" fillId="13" borderId="22" xfId="0" applyFont="1" applyFill="1" applyBorder="1" applyAlignment="1">
      <alignment horizontal="center" vertical="center"/>
    </xf>
    <xf numFmtId="0" fontId="23" fillId="15" borderId="22" xfId="0" applyFont="1" applyFill="1" applyBorder="1" applyAlignment="1">
      <alignment horizontal="center" vertical="center" wrapText="1"/>
    </xf>
    <xf numFmtId="0" fontId="23" fillId="15" borderId="22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0" fillId="0" borderId="21" xfId="0" applyFill="1" applyBorder="1" applyAlignment="1">
      <alignment horizontal="left"/>
    </xf>
    <xf numFmtId="0" fontId="0" fillId="0" borderId="22" xfId="0" applyFill="1" applyBorder="1" applyAlignment="1">
      <alignment horizontal="left"/>
    </xf>
    <xf numFmtId="0" fontId="0" fillId="0" borderId="17" xfId="0" applyFill="1" applyBorder="1" applyAlignment="1">
      <alignment horizontal="left"/>
    </xf>
    <xf numFmtId="0" fontId="0" fillId="0" borderId="18" xfId="0" applyFill="1" applyBorder="1" applyAlignment="1">
      <alignment horizontal="left"/>
    </xf>
    <xf numFmtId="3" fontId="13" fillId="0" borderId="22" xfId="0" applyNumberFormat="1" applyFont="1" applyFill="1" applyBorder="1" applyAlignment="1">
      <alignment horizontal="right"/>
    </xf>
    <xf numFmtId="3" fontId="13" fillId="0" borderId="23" xfId="0" applyNumberFormat="1" applyFont="1" applyFill="1" applyBorder="1" applyAlignment="1">
      <alignment horizontal="right"/>
    </xf>
    <xf numFmtId="3" fontId="13" fillId="0" borderId="18" xfId="0" applyNumberFormat="1" applyFont="1" applyFill="1" applyBorder="1" applyAlignment="1">
      <alignment horizontal="right"/>
    </xf>
    <xf numFmtId="3" fontId="13" fillId="0" borderId="19" xfId="0" applyNumberFormat="1" applyFont="1" applyFill="1" applyBorder="1" applyAlignment="1">
      <alignment horizontal="right"/>
    </xf>
    <xf numFmtId="3" fontId="17" fillId="3" borderId="24" xfId="0" applyNumberFormat="1" applyFont="1" applyFill="1" applyBorder="1" applyAlignment="1">
      <alignment horizontal="right"/>
    </xf>
    <xf numFmtId="3" fontId="17" fillId="3" borderId="25" xfId="0" applyNumberFormat="1" applyFont="1" applyFill="1" applyBorder="1" applyAlignment="1">
      <alignment horizontal="right"/>
    </xf>
    <xf numFmtId="0" fontId="17" fillId="3" borderId="20" xfId="0" applyFont="1" applyFill="1" applyBorder="1" applyAlignment="1">
      <alignment horizontal="left"/>
    </xf>
    <xf numFmtId="0" fontId="17" fillId="3" borderId="24" xfId="0" applyFont="1" applyFill="1" applyBorder="1" applyAlignment="1">
      <alignment horizontal="left"/>
    </xf>
    <xf numFmtId="0" fontId="13" fillId="0" borderId="17" xfId="0" applyFont="1" applyFill="1" applyBorder="1" applyAlignment="1">
      <alignment horizontal="left"/>
    </xf>
    <xf numFmtId="3" fontId="14" fillId="0" borderId="0" xfId="0" applyNumberFormat="1" applyFont="1" applyBorder="1" applyAlignment="1">
      <alignment horizontal="center"/>
    </xf>
    <xf numFmtId="0" fontId="25" fillId="0" borderId="8" xfId="30" applyFont="1" applyFill="1" applyBorder="1" applyAlignment="1">
      <alignment horizontal="center"/>
    </xf>
    <xf numFmtId="0" fontId="25" fillId="0" borderId="39" xfId="30" applyFont="1" applyFill="1" applyBorder="1" applyAlignment="1">
      <alignment horizontal="center"/>
    </xf>
    <xf numFmtId="0" fontId="25" fillId="0" borderId="40" xfId="30" applyFont="1" applyFill="1" applyBorder="1" applyAlignment="1">
      <alignment horizontal="center"/>
    </xf>
    <xf numFmtId="0" fontId="25" fillId="0" borderId="29" xfId="30" applyFont="1" applyFill="1" applyBorder="1" applyAlignment="1">
      <alignment horizontal="center"/>
    </xf>
    <xf numFmtId="0" fontId="17" fillId="0" borderId="15" xfId="30" applyFont="1" applyFill="1" applyBorder="1" applyAlignment="1">
      <alignment horizontal="left" vertical="top"/>
    </xf>
    <xf numFmtId="0" fontId="17" fillId="0" borderId="32" xfId="30" applyFont="1" applyFill="1" applyBorder="1" applyAlignment="1">
      <alignment horizontal="left" vertical="top"/>
    </xf>
    <xf numFmtId="0" fontId="14" fillId="0" borderId="0" xfId="23" applyFont="1" applyAlignment="1">
      <alignment horizontal="center" vertical="center"/>
    </xf>
    <xf numFmtId="0" fontId="25" fillId="0" borderId="17" xfId="30" applyFont="1" applyFill="1" applyBorder="1" applyAlignment="1">
      <alignment horizontal="left" vertical="center"/>
    </xf>
    <xf numFmtId="0" fontId="25" fillId="0" borderId="18" xfId="30" applyFont="1" applyFill="1" applyBorder="1" applyAlignment="1">
      <alignment horizontal="left" vertical="center"/>
    </xf>
    <xf numFmtId="0" fontId="24" fillId="0" borderId="20" xfId="30" applyFont="1" applyFill="1" applyBorder="1" applyAlignment="1">
      <alignment horizontal="left" vertical="center"/>
    </xf>
    <xf numFmtId="0" fontId="24" fillId="0" borderId="24" xfId="30" applyFont="1" applyFill="1" applyBorder="1" applyAlignment="1">
      <alignment horizontal="left" vertical="center"/>
    </xf>
    <xf numFmtId="0" fontId="17" fillId="0" borderId="43" xfId="30" applyFont="1" applyFill="1" applyBorder="1" applyAlignment="1">
      <alignment horizontal="left" vertical="center"/>
    </xf>
    <xf numFmtId="0" fontId="17" fillId="0" borderId="44" xfId="30" applyFont="1" applyFill="1" applyBorder="1" applyAlignment="1">
      <alignment horizontal="left" vertical="center"/>
    </xf>
    <xf numFmtId="0" fontId="24" fillId="0" borderId="22" xfId="30" applyFont="1" applyFill="1" applyBorder="1" applyAlignment="1">
      <alignment horizontal="center" vertical="center"/>
    </xf>
    <xf numFmtId="0" fontId="24" fillId="0" borderId="23" xfId="30" applyFont="1" applyFill="1" applyBorder="1" applyAlignment="1">
      <alignment horizontal="center" vertical="center"/>
    </xf>
    <xf numFmtId="0" fontId="25" fillId="0" borderId="18" xfId="30" applyFont="1" applyFill="1" applyBorder="1" applyAlignment="1">
      <alignment horizontal="center" vertical="center"/>
    </xf>
    <xf numFmtId="0" fontId="25" fillId="0" borderId="24" xfId="30" applyFont="1" applyFill="1" applyBorder="1" applyAlignment="1">
      <alignment horizontal="center" vertical="center"/>
    </xf>
    <xf numFmtId="0" fontId="25" fillId="0" borderId="36" xfId="30" applyFont="1" applyFill="1" applyBorder="1" applyAlignment="1">
      <alignment horizontal="left"/>
    </xf>
    <xf numFmtId="0" fontId="25" fillId="0" borderId="37" xfId="30" applyFont="1" applyFill="1" applyBorder="1" applyAlignment="1">
      <alignment horizontal="left"/>
    </xf>
    <xf numFmtId="0" fontId="25" fillId="0" borderId="21" xfId="30" applyFont="1" applyFill="1" applyBorder="1" applyAlignment="1">
      <alignment horizontal="left" vertical="center"/>
    </xf>
    <xf numFmtId="0" fontId="25" fillId="0" borderId="22" xfId="30" applyFont="1" applyFill="1" applyBorder="1" applyAlignment="1">
      <alignment horizontal="left" vertical="center"/>
    </xf>
  </cellXfs>
  <cellStyles count="38">
    <cellStyle name="Euro" xfId="3"/>
    <cellStyle name="Euro 2" xfId="4"/>
    <cellStyle name="Milliers 2" xfId="5"/>
    <cellStyle name="Normal" xfId="0" builtinId="0"/>
    <cellStyle name="Normal 10" xfId="6"/>
    <cellStyle name="Normal 11" xfId="7"/>
    <cellStyle name="Normal 11 2" xfId="22"/>
    <cellStyle name="Normal 12" xfId="8"/>
    <cellStyle name="Normal 13" xfId="9"/>
    <cellStyle name="Normal 13 2" xfId="20"/>
    <cellStyle name="Normal 13 2 2" xfId="26"/>
    <cellStyle name="Normal 14" xfId="10"/>
    <cellStyle name="Normal 15" xfId="27"/>
    <cellStyle name="Normal 16" xfId="30"/>
    <cellStyle name="Normal 17" xfId="31"/>
    <cellStyle name="Normal 18" xfId="32"/>
    <cellStyle name="Normal 18 2" xfId="34"/>
    <cellStyle name="Normal 18 2 2" xfId="37"/>
    <cellStyle name="Normal 18 3" xfId="35"/>
    <cellStyle name="Normal 19" xfId="36"/>
    <cellStyle name="Normal 2" xfId="11"/>
    <cellStyle name="Normal 2 2" xfId="1"/>
    <cellStyle name="Normal 3" xfId="12"/>
    <cellStyle name="Normal 4" xfId="13"/>
    <cellStyle name="Normal 5" xfId="14"/>
    <cellStyle name="Normal 5 2" xfId="15"/>
    <cellStyle name="Normal 5 2 2" xfId="21"/>
    <cellStyle name="Normal 6" xfId="16"/>
    <cellStyle name="Normal 6 2" xfId="24"/>
    <cellStyle name="Normal 6 2 2" xfId="28"/>
    <cellStyle name="Normal 6 2 3" xfId="29"/>
    <cellStyle name="Normal 7" xfId="2"/>
    <cellStyle name="Normal 7 2" xfId="33"/>
    <cellStyle name="Normal 8" xfId="17"/>
    <cellStyle name="Normal 8 2" xfId="18"/>
    <cellStyle name="Normal 8 2 2" xfId="25"/>
    <cellStyle name="Normal 9" xfId="19"/>
    <cellStyle name="Normal_Bilan récap coms 2011 LE VRAI BON" xfId="23"/>
  </cellStyles>
  <dxfs count="0"/>
  <tableStyles count="0" defaultTableStyle="TableStyleMedium2" defaultPivotStyle="PivotStyleLight16"/>
  <colors>
    <mruColors>
      <color rgb="FFFFFF66"/>
      <color rgb="FFFFFF99"/>
      <color rgb="FFFFFFCC"/>
      <color rgb="FF00CC99"/>
      <color rgb="FF339966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Répartition des abonnés par âge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'[1]Abonnés par âge'!$A$4:$A$13</c:f>
              <c:strCache>
                <c:ptCount val="10"/>
                <c:pt idx="0">
                  <c:v>00 - 02 ans</c:v>
                </c:pt>
                <c:pt idx="1">
                  <c:v>03 - 10 ans</c:v>
                </c:pt>
                <c:pt idx="2">
                  <c:v>11 - 14 ans</c:v>
                </c:pt>
                <c:pt idx="3">
                  <c:v>15 - 17 ans</c:v>
                </c:pt>
                <c:pt idx="4">
                  <c:v>18 - 24 ans</c:v>
                </c:pt>
                <c:pt idx="5">
                  <c:v>25 - 29 ans</c:v>
                </c:pt>
                <c:pt idx="6">
                  <c:v>30 - 39 ans</c:v>
                </c:pt>
                <c:pt idx="7">
                  <c:v>40 - 59 ans</c:v>
                </c:pt>
                <c:pt idx="8">
                  <c:v>60 - 74 ans</c:v>
                </c:pt>
                <c:pt idx="9">
                  <c:v>75 et plus</c:v>
                </c:pt>
              </c:strCache>
            </c:strRef>
          </c:cat>
          <c:val>
            <c:numRef>
              <c:f>'[1]Abonnés par âge'!$R$4:$R$13</c:f>
              <c:numCache>
                <c:formatCode>General</c:formatCode>
                <c:ptCount val="10"/>
                <c:pt idx="0">
                  <c:v>4.6683046683046681E-2</c:v>
                </c:pt>
                <c:pt idx="1">
                  <c:v>0.23135774355286551</c:v>
                </c:pt>
                <c:pt idx="2">
                  <c:v>0.13377679231337769</c:v>
                </c:pt>
                <c:pt idx="3">
                  <c:v>5.6610934659715145E-2</c:v>
                </c:pt>
                <c:pt idx="4">
                  <c:v>6.4281576476698424E-2</c:v>
                </c:pt>
                <c:pt idx="5">
                  <c:v>3.5916182257645674E-2</c:v>
                </c:pt>
                <c:pt idx="6">
                  <c:v>8.7413355706038628E-2</c:v>
                </c:pt>
                <c:pt idx="7">
                  <c:v>0.17244961147400173</c:v>
                </c:pt>
                <c:pt idx="8">
                  <c:v>0.12197119514192685</c:v>
                </c:pt>
                <c:pt idx="9">
                  <c:v>4.9539561734683685E-2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48-40FE-A94F-A34EB5E2B3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78263632"/>
        <c:axId val="678265200"/>
      </c:barChart>
      <c:catAx>
        <c:axId val="678263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5200"/>
        <c:crosses val="autoZero"/>
        <c:auto val="1"/>
        <c:lblAlgn val="ctr"/>
        <c:lblOffset val="100"/>
        <c:noMultiLvlLbl val="0"/>
      </c:catAx>
      <c:valAx>
        <c:axId val="67826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678263632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30480</xdr:colOff>
      <xdr:row>14</xdr:row>
      <xdr:rowOff>76200</xdr:rowOff>
    </xdr:from>
    <xdr:to>
      <xdr:col>11</xdr:col>
      <xdr:colOff>129539</xdr:colOff>
      <xdr:row>20</xdr:row>
      <xdr:rowOff>129540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30040" y="2849880"/>
          <a:ext cx="4061459" cy="1120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2215061" y="3847418"/>
    <xdr:ext cx="6202797" cy="2311336"/>
    <xdr:graphicFrame macro="">
      <xdr:nvGraphicFramePr>
        <xdr:cNvPr id="7" name="Graphique 6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NTROLE%20DE%20GESTION/RAPPORT%20ACTIVITE%20DES%20SERVICES%20-%20INTERNE/Rapport%20activit&#233;%202023/Abo%20ages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ique1"/>
      <sheetName val="Abonnés par âge"/>
      <sheetName val="Feuil1"/>
    </sheetNames>
    <sheetDataSet>
      <sheetData sheetId="0" refreshError="1"/>
      <sheetData sheetId="1">
        <row r="4">
          <cell r="A4" t="str">
            <v>00 - 02 ans</v>
          </cell>
          <cell r="R4">
            <v>4.6683046683046681E-2</v>
          </cell>
        </row>
        <row r="5">
          <cell r="A5" t="str">
            <v>03 - 10 ans</v>
          </cell>
          <cell r="R5">
            <v>0.23135774355286551</v>
          </cell>
        </row>
        <row r="6">
          <cell r="A6" t="str">
            <v>11 - 14 ans</v>
          </cell>
          <cell r="R6">
            <v>0.13377679231337769</v>
          </cell>
        </row>
        <row r="7">
          <cell r="A7" t="str">
            <v>15 - 17 ans</v>
          </cell>
          <cell r="R7">
            <v>5.6610934659715145E-2</v>
          </cell>
        </row>
        <row r="8">
          <cell r="A8" t="str">
            <v>18 - 24 ans</v>
          </cell>
          <cell r="R8">
            <v>6.4281576476698424E-2</v>
          </cell>
        </row>
        <row r="9">
          <cell r="A9" t="str">
            <v>25 - 29 ans</v>
          </cell>
          <cell r="R9">
            <v>3.5916182257645674E-2</v>
          </cell>
        </row>
        <row r="10">
          <cell r="A10" t="str">
            <v>30 - 39 ans</v>
          </cell>
          <cell r="R10">
            <v>8.7413355706038628E-2</v>
          </cell>
        </row>
        <row r="11">
          <cell r="A11" t="str">
            <v>40 - 59 ans</v>
          </cell>
          <cell r="R11">
            <v>0.17244961147400173</v>
          </cell>
        </row>
        <row r="12">
          <cell r="A12" t="str">
            <v>60 - 74 ans</v>
          </cell>
          <cell r="R12">
            <v>0.12197119514192685</v>
          </cell>
        </row>
        <row r="13">
          <cell r="A13" t="str">
            <v>75 et plus</v>
          </cell>
          <cell r="R13">
            <v>4.9539561734683685E-2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66"/>
    <pageSetUpPr fitToPage="1"/>
  </sheetPr>
  <dimension ref="A2:C20"/>
  <sheetViews>
    <sheetView tabSelected="1" topLeftCell="A4" workbookViewId="0">
      <selection activeCell="F16" sqref="F16"/>
    </sheetView>
  </sheetViews>
  <sheetFormatPr baseColWidth="10" defaultRowHeight="14.4"/>
  <cols>
    <col min="1" max="1" width="21.33203125" style="325" bestFit="1" customWidth="1"/>
    <col min="2" max="2" width="19.109375" style="325" customWidth="1"/>
    <col min="3" max="3" width="25.5546875" style="325" customWidth="1"/>
    <col min="4" max="16384" width="11.5546875" style="325"/>
  </cols>
  <sheetData>
    <row r="2" spans="1:3" ht="15.6">
      <c r="A2" s="431" t="s">
        <v>336</v>
      </c>
      <c r="B2" s="431"/>
      <c r="C2" s="431"/>
    </row>
    <row r="3" spans="1:3" ht="51.6" customHeight="1">
      <c r="A3" s="326"/>
      <c r="B3" s="327"/>
      <c r="C3" s="326"/>
    </row>
    <row r="4" spans="1:3">
      <c r="A4" s="432"/>
      <c r="B4" s="434" t="s">
        <v>273</v>
      </c>
      <c r="C4" s="436" t="s">
        <v>274</v>
      </c>
    </row>
    <row r="5" spans="1:3" ht="29.4" customHeight="1">
      <c r="A5" s="433"/>
      <c r="B5" s="435"/>
      <c r="C5" s="437"/>
    </row>
    <row r="6" spans="1:3" ht="19.2" customHeight="1">
      <c r="A6" s="328" t="s">
        <v>275</v>
      </c>
      <c r="B6" s="329">
        <v>10865</v>
      </c>
      <c r="C6" s="430">
        <v>631</v>
      </c>
    </row>
    <row r="7" spans="1:3" ht="19.2" customHeight="1">
      <c r="A7" s="330" t="s">
        <v>4</v>
      </c>
      <c r="B7" s="331">
        <v>766</v>
      </c>
      <c r="C7" s="430">
        <v>145</v>
      </c>
    </row>
    <row r="8" spans="1:3" ht="19.2" customHeight="1">
      <c r="A8" s="330" t="s">
        <v>5</v>
      </c>
      <c r="B8" s="331">
        <v>1836</v>
      </c>
      <c r="C8" s="430">
        <v>221</v>
      </c>
    </row>
    <row r="9" spans="1:3" ht="19.2" customHeight="1">
      <c r="A9" s="330" t="s">
        <v>232</v>
      </c>
      <c r="B9" s="331">
        <v>1087</v>
      </c>
      <c r="C9" s="430">
        <v>114</v>
      </c>
    </row>
    <row r="10" spans="1:3" ht="19.2" customHeight="1">
      <c r="A10" s="330" t="s">
        <v>7</v>
      </c>
      <c r="B10" s="331">
        <v>1028</v>
      </c>
      <c r="C10" s="430">
        <v>199</v>
      </c>
    </row>
    <row r="11" spans="1:3" ht="19.2" customHeight="1">
      <c r="A11" s="330" t="s">
        <v>17</v>
      </c>
      <c r="B11" s="331">
        <v>882</v>
      </c>
      <c r="C11" s="430">
        <v>203</v>
      </c>
    </row>
    <row r="12" spans="1:3" ht="19.2" customHeight="1">
      <c r="A12" s="330" t="s">
        <v>8</v>
      </c>
      <c r="B12" s="331">
        <v>1247</v>
      </c>
      <c r="C12" s="430">
        <v>145</v>
      </c>
    </row>
    <row r="13" spans="1:3" ht="19.2" customHeight="1">
      <c r="A13" s="330" t="s">
        <v>9</v>
      </c>
      <c r="B13" s="331">
        <v>856</v>
      </c>
      <c r="C13" s="430">
        <v>283</v>
      </c>
    </row>
    <row r="14" spans="1:3" ht="19.2" customHeight="1">
      <c r="A14" s="330" t="s">
        <v>10</v>
      </c>
      <c r="B14" s="331">
        <v>1200</v>
      </c>
      <c r="C14" s="430">
        <v>271</v>
      </c>
    </row>
    <row r="15" spans="1:3" ht="19.2" customHeight="1">
      <c r="A15" s="330" t="s">
        <v>12</v>
      </c>
      <c r="B15" s="331">
        <v>270</v>
      </c>
      <c r="C15" s="430">
        <v>20</v>
      </c>
    </row>
    <row r="16" spans="1:3" ht="19.2" customHeight="1">
      <c r="A16" s="330" t="s">
        <v>13</v>
      </c>
      <c r="B16" s="331">
        <v>350</v>
      </c>
      <c r="C16" s="430">
        <v>60</v>
      </c>
    </row>
    <row r="17" spans="1:3" ht="19.2" customHeight="1">
      <c r="A17" s="330" t="s">
        <v>11</v>
      </c>
      <c r="B17" s="332">
        <v>1087</v>
      </c>
      <c r="C17" s="430">
        <v>279</v>
      </c>
    </row>
    <row r="18" spans="1:3" ht="19.2" customHeight="1">
      <c r="A18" s="330" t="s">
        <v>14</v>
      </c>
      <c r="B18" s="332">
        <v>1383</v>
      </c>
      <c r="C18" s="430">
        <v>190</v>
      </c>
    </row>
    <row r="19" spans="1:3" ht="19.2" customHeight="1">
      <c r="A19" s="330" t="s">
        <v>15</v>
      </c>
      <c r="B19" s="331">
        <v>87</v>
      </c>
      <c r="C19" s="430">
        <v>20</v>
      </c>
    </row>
    <row r="20" spans="1:3" ht="19.2" customHeight="1">
      <c r="A20" s="333" t="s">
        <v>269</v>
      </c>
      <c r="B20" s="334">
        <f>SUM(B6:B19)</f>
        <v>22944</v>
      </c>
      <c r="C20" s="335">
        <f>SUM(C6:C19)</f>
        <v>2781</v>
      </c>
    </row>
  </sheetData>
  <mergeCells count="4">
    <mergeCell ref="A2:C2"/>
    <mergeCell ref="A4:A5"/>
    <mergeCell ref="B4:B5"/>
    <mergeCell ref="C4:C5"/>
  </mergeCells>
  <pageMargins left="1.6929133858267718" right="0.70866141732283472" top="1.1417322834645669" bottom="1.1417322834645669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AB19"/>
  <sheetViews>
    <sheetView topLeftCell="C1" zoomScaleNormal="100" workbookViewId="0">
      <selection activeCell="X1" sqref="X1:Y1048576"/>
    </sheetView>
  </sheetViews>
  <sheetFormatPr baseColWidth="10" defaultColWidth="11.44140625" defaultRowHeight="13.2"/>
  <cols>
    <col min="1" max="1" width="18.6640625" style="36" bestFit="1" customWidth="1"/>
    <col min="2" max="9" width="7.6640625" style="36" customWidth="1"/>
    <col min="10" max="10" width="1.88671875" style="12" customWidth="1"/>
    <col min="11" max="12" width="7.6640625" style="36" customWidth="1"/>
    <col min="13" max="13" width="1.88671875" style="12" customWidth="1"/>
    <col min="14" max="14" width="5.21875" style="12" customWidth="1"/>
    <col min="15" max="15" width="6.109375" style="12" customWidth="1"/>
    <col min="16" max="16" width="1.88671875" style="12" customWidth="1"/>
    <col min="17" max="17" width="7" style="36" customWidth="1"/>
    <col min="18" max="18" width="6.88671875" style="36" customWidth="1"/>
    <col min="19" max="19" width="1.88671875" style="12" customWidth="1"/>
    <col min="20" max="20" width="8" style="36" customWidth="1"/>
    <col min="21" max="22" width="5.5546875" style="36" bestFit="1" customWidth="1"/>
    <col min="23" max="23" width="4" style="36" bestFit="1" customWidth="1"/>
    <col min="24" max="24" width="5.44140625" style="36" bestFit="1" customWidth="1"/>
    <col min="25" max="25" width="6.109375" style="36" bestFit="1" customWidth="1"/>
    <col min="26" max="26" width="5.5546875" style="36" bestFit="1" customWidth="1"/>
    <col min="27" max="27" width="5.5546875" style="36" customWidth="1"/>
    <col min="28" max="28" width="6.5546875" style="36" bestFit="1" customWidth="1"/>
    <col min="29" max="16384" width="11.44140625" style="36"/>
  </cols>
  <sheetData>
    <row r="1" spans="1:28" ht="26.25" customHeight="1">
      <c r="A1" s="488" t="s">
        <v>316</v>
      </c>
      <c r="B1" s="488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88"/>
      <c r="O1" s="488"/>
      <c r="P1" s="488"/>
      <c r="Q1" s="488"/>
      <c r="R1" s="488"/>
      <c r="S1" s="488"/>
      <c r="T1" s="488"/>
      <c r="U1" s="81"/>
      <c r="V1" s="81"/>
      <c r="W1" s="81"/>
      <c r="X1" s="81"/>
      <c r="Y1" s="81"/>
      <c r="Z1" s="81"/>
      <c r="AA1" s="81"/>
      <c r="AB1" s="81"/>
    </row>
    <row r="2" spans="1:28">
      <c r="A2" s="25"/>
    </row>
    <row r="3" spans="1:28" ht="45" customHeight="1">
      <c r="A3" s="82"/>
      <c r="B3" s="489" t="s">
        <v>112</v>
      </c>
      <c r="C3" s="490"/>
      <c r="D3" s="489" t="s">
        <v>113</v>
      </c>
      <c r="E3" s="490"/>
      <c r="F3" s="489" t="s">
        <v>114</v>
      </c>
      <c r="G3" s="490"/>
      <c r="H3" s="489" t="s">
        <v>115</v>
      </c>
      <c r="I3" s="490"/>
      <c r="J3" s="83"/>
      <c r="K3" s="491" t="s">
        <v>116</v>
      </c>
      <c r="L3" s="492"/>
      <c r="M3" s="83"/>
      <c r="N3" s="493" t="s">
        <v>110</v>
      </c>
      <c r="O3" s="494"/>
      <c r="P3" s="83"/>
      <c r="Q3" s="495" t="s">
        <v>117</v>
      </c>
      <c r="R3" s="496"/>
      <c r="S3" s="83"/>
      <c r="T3" s="84" t="s">
        <v>118</v>
      </c>
    </row>
    <row r="4" spans="1:28" ht="16.5" customHeight="1">
      <c r="A4" s="85" t="s">
        <v>90</v>
      </c>
      <c r="B4" s="239">
        <v>791</v>
      </c>
      <c r="C4" s="240">
        <f>B4/T4</f>
        <v>0.19097054563013038</v>
      </c>
      <c r="D4" s="239">
        <v>1361</v>
      </c>
      <c r="E4" s="240">
        <f>D4/T4</f>
        <v>0.32858522452921296</v>
      </c>
      <c r="F4" s="239">
        <v>1311</v>
      </c>
      <c r="G4" s="240">
        <f>F4/T4</f>
        <v>0.3165137614678899</v>
      </c>
      <c r="H4" s="241">
        <f>B4+D4+F4</f>
        <v>3463</v>
      </c>
      <c r="I4" s="242">
        <f>H4/T4</f>
        <v>0.83606953162723319</v>
      </c>
      <c r="J4" s="243"/>
      <c r="K4" s="239">
        <v>622</v>
      </c>
      <c r="L4" s="240">
        <f>K4/T4</f>
        <v>0.15016900048285853</v>
      </c>
      <c r="M4" s="244"/>
      <c r="N4" s="239">
        <v>1</v>
      </c>
      <c r="O4" s="240">
        <f>N4/T4</f>
        <v>2.4142926122646064E-4</v>
      </c>
      <c r="P4" s="244"/>
      <c r="Q4" s="239">
        <v>56</v>
      </c>
      <c r="R4" s="240">
        <f>Q4/T4</f>
        <v>1.3520038628681796E-2</v>
      </c>
      <c r="S4" s="244"/>
      <c r="T4" s="245">
        <f>H4+K4+N4+Q4</f>
        <v>4142</v>
      </c>
    </row>
    <row r="5" spans="1:28" ht="16.5" customHeight="1">
      <c r="A5" s="85" t="s">
        <v>89</v>
      </c>
      <c r="B5" s="239">
        <v>380</v>
      </c>
      <c r="C5" s="240">
        <f t="shared" ref="C5:C19" si="0">B5/T5</f>
        <v>0.14110657259561826</v>
      </c>
      <c r="D5" s="239">
        <v>2099</v>
      </c>
      <c r="E5" s="240">
        <f t="shared" ref="E5:E18" si="1">D5/T5</f>
        <v>0.77942814704790198</v>
      </c>
      <c r="F5" s="239">
        <v>147</v>
      </c>
      <c r="G5" s="240">
        <f t="shared" ref="G5:G19" si="2">F5/T5</f>
        <v>5.4585963609357593E-2</v>
      </c>
      <c r="H5" s="241">
        <f t="shared" ref="H5:H19" si="3">B5+D5+F5</f>
        <v>2626</v>
      </c>
      <c r="I5" s="242">
        <f t="shared" ref="I5:I19" si="4">H5/T5</f>
        <v>0.97512068325287782</v>
      </c>
      <c r="J5" s="243"/>
      <c r="K5" s="239">
        <v>52</v>
      </c>
      <c r="L5" s="240">
        <f t="shared" ref="L5:L19" si="5">K5/T5</f>
        <v>1.9309320460453028E-2</v>
      </c>
      <c r="M5" s="244"/>
      <c r="N5" s="239">
        <v>1</v>
      </c>
      <c r="O5" s="240">
        <f t="shared" ref="O5:O19" si="6">N5/T5</f>
        <v>3.713330857779428E-4</v>
      </c>
      <c r="P5" s="244"/>
      <c r="Q5" s="239">
        <v>14</v>
      </c>
      <c r="R5" s="240">
        <f t="shared" ref="R5:R19" si="7">Q5/T5</f>
        <v>5.1986632008911996E-3</v>
      </c>
      <c r="S5" s="244"/>
      <c r="T5" s="245">
        <f t="shared" ref="T5:T19" si="8">H5+K5+N5+Q5</f>
        <v>2693</v>
      </c>
      <c r="Y5" s="2"/>
    </row>
    <row r="6" spans="1:28" ht="16.5" customHeight="1">
      <c r="A6" s="85" t="s">
        <v>19</v>
      </c>
      <c r="B6" s="239">
        <v>16452</v>
      </c>
      <c r="C6" s="240">
        <f t="shared" si="0"/>
        <v>0.84738604172031939</v>
      </c>
      <c r="D6" s="239">
        <v>646</v>
      </c>
      <c r="E6" s="240">
        <f t="shared" si="1"/>
        <v>3.3273242338398144E-2</v>
      </c>
      <c r="F6" s="239">
        <v>863</v>
      </c>
      <c r="G6" s="240">
        <f t="shared" si="2"/>
        <v>4.4450167396343034E-2</v>
      </c>
      <c r="H6" s="241">
        <f t="shared" si="3"/>
        <v>17961</v>
      </c>
      <c r="I6" s="242">
        <f t="shared" si="4"/>
        <v>0.92510945145506052</v>
      </c>
      <c r="J6" s="243"/>
      <c r="K6" s="239">
        <v>970</v>
      </c>
      <c r="L6" s="240">
        <f t="shared" si="5"/>
        <v>4.996137007468452E-2</v>
      </c>
      <c r="M6" s="244"/>
      <c r="N6" s="239">
        <v>41</v>
      </c>
      <c r="O6" s="240">
        <f t="shared" si="6"/>
        <v>2.111769250579449E-3</v>
      </c>
      <c r="P6" s="244"/>
      <c r="Q6" s="239">
        <v>443</v>
      </c>
      <c r="R6" s="240">
        <f t="shared" si="7"/>
        <v>2.2817409219675507E-2</v>
      </c>
      <c r="S6" s="244"/>
      <c r="T6" s="245">
        <f t="shared" si="8"/>
        <v>19415</v>
      </c>
    </row>
    <row r="7" spans="1:28" ht="16.5" customHeight="1">
      <c r="A7" s="85" t="s">
        <v>16</v>
      </c>
      <c r="B7" s="239">
        <v>148</v>
      </c>
      <c r="C7" s="240">
        <f t="shared" si="0"/>
        <v>0.76288659793814428</v>
      </c>
      <c r="D7" s="239">
        <v>11</v>
      </c>
      <c r="E7" s="240">
        <f t="shared" si="1"/>
        <v>5.6701030927835051E-2</v>
      </c>
      <c r="F7" s="239">
        <v>20</v>
      </c>
      <c r="G7" s="240">
        <f t="shared" si="2"/>
        <v>0.10309278350515463</v>
      </c>
      <c r="H7" s="241">
        <f t="shared" si="3"/>
        <v>179</v>
      </c>
      <c r="I7" s="242">
        <f t="shared" si="4"/>
        <v>0.92268041237113407</v>
      </c>
      <c r="J7" s="243"/>
      <c r="K7" s="239">
        <v>4</v>
      </c>
      <c r="L7" s="240">
        <f t="shared" si="5"/>
        <v>2.0618556701030927E-2</v>
      </c>
      <c r="M7" s="244"/>
      <c r="N7" s="239">
        <v>0</v>
      </c>
      <c r="O7" s="240">
        <f t="shared" si="6"/>
        <v>0</v>
      </c>
      <c r="P7" s="244"/>
      <c r="Q7" s="239">
        <v>11</v>
      </c>
      <c r="R7" s="240">
        <f t="shared" si="7"/>
        <v>5.6701030927835051E-2</v>
      </c>
      <c r="S7" s="244"/>
      <c r="T7" s="245">
        <f>H7+K7+N7+Q7</f>
        <v>194</v>
      </c>
    </row>
    <row r="8" spans="1:28" ht="16.5" customHeight="1">
      <c r="A8" s="85" t="s">
        <v>88</v>
      </c>
      <c r="B8" s="239">
        <v>95</v>
      </c>
      <c r="C8" s="240">
        <f t="shared" si="0"/>
        <v>4.0529010238907849E-2</v>
      </c>
      <c r="D8" s="239">
        <v>1072</v>
      </c>
      <c r="E8" s="240">
        <f t="shared" si="1"/>
        <v>0.45733788395904434</v>
      </c>
      <c r="F8" s="239">
        <v>1025</v>
      </c>
      <c r="G8" s="240">
        <f t="shared" si="2"/>
        <v>0.4372866894197952</v>
      </c>
      <c r="H8" s="241">
        <f t="shared" si="3"/>
        <v>2192</v>
      </c>
      <c r="I8" s="242">
        <f t="shared" si="4"/>
        <v>0.93515358361774747</v>
      </c>
      <c r="J8" s="243"/>
      <c r="K8" s="239">
        <v>145</v>
      </c>
      <c r="L8" s="240">
        <f t="shared" si="5"/>
        <v>6.1860068259385663E-2</v>
      </c>
      <c r="M8" s="244"/>
      <c r="N8" s="239">
        <v>1</v>
      </c>
      <c r="O8" s="240">
        <f t="shared" si="6"/>
        <v>4.2662116040955632E-4</v>
      </c>
      <c r="P8" s="244"/>
      <c r="Q8" s="239">
        <v>6</v>
      </c>
      <c r="R8" s="240">
        <f t="shared" si="7"/>
        <v>2.5597269624573378E-3</v>
      </c>
      <c r="S8" s="244"/>
      <c r="T8" s="245">
        <f t="shared" si="8"/>
        <v>2344</v>
      </c>
    </row>
    <row r="9" spans="1:28" ht="16.5" customHeight="1">
      <c r="A9" s="85" t="s">
        <v>17</v>
      </c>
      <c r="B9" s="239">
        <v>76</v>
      </c>
      <c r="C9" s="240">
        <f t="shared" si="0"/>
        <v>3.6786060019361085E-2</v>
      </c>
      <c r="D9" s="239">
        <v>1097</v>
      </c>
      <c r="E9" s="240">
        <f t="shared" si="1"/>
        <v>0.53097773475314614</v>
      </c>
      <c r="F9" s="239">
        <v>807</v>
      </c>
      <c r="G9" s="240">
        <f t="shared" si="2"/>
        <v>0.39060987415295256</v>
      </c>
      <c r="H9" s="241">
        <f t="shared" si="3"/>
        <v>1980</v>
      </c>
      <c r="I9" s="242">
        <f t="shared" si="4"/>
        <v>0.95837366892545983</v>
      </c>
      <c r="J9" s="243"/>
      <c r="K9" s="239">
        <v>72</v>
      </c>
      <c r="L9" s="240">
        <f t="shared" si="5"/>
        <v>3.4849951597289451E-2</v>
      </c>
      <c r="M9" s="244"/>
      <c r="N9" s="239">
        <v>1</v>
      </c>
      <c r="O9" s="240">
        <f t="shared" si="6"/>
        <v>4.8402710551790902E-4</v>
      </c>
      <c r="P9" s="244"/>
      <c r="Q9" s="239">
        <v>13</v>
      </c>
      <c r="R9" s="240">
        <f t="shared" si="7"/>
        <v>6.2923523717328175E-3</v>
      </c>
      <c r="S9" s="244"/>
      <c r="T9" s="245">
        <f t="shared" si="8"/>
        <v>2066</v>
      </c>
    </row>
    <row r="10" spans="1:28" ht="16.5" customHeight="1">
      <c r="A10" s="85" t="s">
        <v>86</v>
      </c>
      <c r="B10" s="239">
        <v>1963</v>
      </c>
      <c r="C10" s="240">
        <f t="shared" si="0"/>
        <v>0.88663053297199634</v>
      </c>
      <c r="D10" s="239">
        <v>49</v>
      </c>
      <c r="E10" s="240">
        <f t="shared" si="1"/>
        <v>2.2131887985546522E-2</v>
      </c>
      <c r="F10" s="239">
        <v>96</v>
      </c>
      <c r="G10" s="240">
        <f t="shared" si="2"/>
        <v>4.3360433604336043E-2</v>
      </c>
      <c r="H10" s="241">
        <f t="shared" si="3"/>
        <v>2108</v>
      </c>
      <c r="I10" s="242">
        <f t="shared" si="4"/>
        <v>0.95212285456187895</v>
      </c>
      <c r="J10" s="243"/>
      <c r="K10" s="239">
        <v>95</v>
      </c>
      <c r="L10" s="240">
        <f t="shared" si="5"/>
        <v>4.2908762420957543E-2</v>
      </c>
      <c r="M10" s="244"/>
      <c r="N10" s="239">
        <v>2</v>
      </c>
      <c r="O10" s="240">
        <f t="shared" si="6"/>
        <v>9.0334236675700087E-4</v>
      </c>
      <c r="P10" s="244"/>
      <c r="Q10" s="239">
        <v>9</v>
      </c>
      <c r="R10" s="240">
        <f t="shared" si="7"/>
        <v>4.0650406504065045E-3</v>
      </c>
      <c r="S10" s="244"/>
      <c r="T10" s="245">
        <f t="shared" si="8"/>
        <v>2214</v>
      </c>
    </row>
    <row r="11" spans="1:28" ht="16.5" customHeight="1">
      <c r="A11" s="85" t="s">
        <v>91</v>
      </c>
      <c r="B11" s="239">
        <v>16</v>
      </c>
      <c r="C11" s="240">
        <f t="shared" si="0"/>
        <v>1.8957345971563982E-2</v>
      </c>
      <c r="D11" s="239">
        <v>785</v>
      </c>
      <c r="E11" s="240">
        <f t="shared" si="1"/>
        <v>0.93009478672985779</v>
      </c>
      <c r="F11" s="239">
        <v>14</v>
      </c>
      <c r="G11" s="240">
        <f t="shared" si="2"/>
        <v>1.6587677725118485E-2</v>
      </c>
      <c r="H11" s="241">
        <f t="shared" si="3"/>
        <v>815</v>
      </c>
      <c r="I11" s="242">
        <f t="shared" si="4"/>
        <v>0.96563981042654023</v>
      </c>
      <c r="J11" s="243"/>
      <c r="K11" s="239">
        <v>27</v>
      </c>
      <c r="L11" s="240">
        <f t="shared" si="5"/>
        <v>3.1990521327014215E-2</v>
      </c>
      <c r="M11" s="244"/>
      <c r="N11" s="239">
        <v>0</v>
      </c>
      <c r="O11" s="240">
        <f t="shared" si="6"/>
        <v>0</v>
      </c>
      <c r="P11" s="244"/>
      <c r="Q11" s="239">
        <v>2</v>
      </c>
      <c r="R11" s="240">
        <f t="shared" si="7"/>
        <v>2.3696682464454978E-3</v>
      </c>
      <c r="S11" s="244"/>
      <c r="T11" s="245">
        <f t="shared" si="8"/>
        <v>844</v>
      </c>
    </row>
    <row r="12" spans="1:28" ht="16.5" customHeight="1">
      <c r="A12" s="85" t="s">
        <v>92</v>
      </c>
      <c r="B12" s="239">
        <v>92</v>
      </c>
      <c r="C12" s="240">
        <f t="shared" si="0"/>
        <v>6.0170045781556575E-2</v>
      </c>
      <c r="D12" s="239">
        <v>1267</v>
      </c>
      <c r="E12" s="240">
        <f t="shared" si="1"/>
        <v>0.82864617396991502</v>
      </c>
      <c r="F12" s="239">
        <v>104</v>
      </c>
      <c r="G12" s="240">
        <f t="shared" si="2"/>
        <v>6.8018312622629168E-2</v>
      </c>
      <c r="H12" s="241">
        <f t="shared" si="3"/>
        <v>1463</v>
      </c>
      <c r="I12" s="242">
        <f t="shared" si="4"/>
        <v>0.95683453237410077</v>
      </c>
      <c r="J12" s="243"/>
      <c r="K12" s="239">
        <v>57</v>
      </c>
      <c r="L12" s="240">
        <f t="shared" si="5"/>
        <v>3.7279267495094831E-2</v>
      </c>
      <c r="M12" s="244"/>
      <c r="N12" s="239">
        <v>2</v>
      </c>
      <c r="O12" s="240">
        <f t="shared" si="6"/>
        <v>1.3080444735120995E-3</v>
      </c>
      <c r="P12" s="244"/>
      <c r="Q12" s="239">
        <v>7</v>
      </c>
      <c r="R12" s="240">
        <f t="shared" si="7"/>
        <v>4.5781556572923477E-3</v>
      </c>
      <c r="S12" s="244"/>
      <c r="T12" s="245">
        <f t="shared" si="8"/>
        <v>1529</v>
      </c>
    </row>
    <row r="13" spans="1:28" ht="16.5" customHeight="1">
      <c r="A13" s="85" t="s">
        <v>85</v>
      </c>
      <c r="B13" s="239">
        <v>3205</v>
      </c>
      <c r="C13" s="240">
        <f t="shared" si="0"/>
        <v>0.81345177664974622</v>
      </c>
      <c r="D13" s="239">
        <v>64</v>
      </c>
      <c r="E13" s="240">
        <f t="shared" si="1"/>
        <v>1.6243654822335026E-2</v>
      </c>
      <c r="F13" s="239">
        <v>471</v>
      </c>
      <c r="G13" s="240">
        <f t="shared" si="2"/>
        <v>0.11954314720812183</v>
      </c>
      <c r="H13" s="241">
        <f t="shared" si="3"/>
        <v>3740</v>
      </c>
      <c r="I13" s="242">
        <f t="shared" si="4"/>
        <v>0.949238578680203</v>
      </c>
      <c r="J13" s="243"/>
      <c r="K13" s="239">
        <v>168</v>
      </c>
      <c r="L13" s="240">
        <f t="shared" si="5"/>
        <v>4.2639593908629439E-2</v>
      </c>
      <c r="M13" s="244"/>
      <c r="N13" s="239">
        <v>3</v>
      </c>
      <c r="O13" s="240">
        <f t="shared" si="6"/>
        <v>7.614213197969543E-4</v>
      </c>
      <c r="P13" s="244"/>
      <c r="Q13" s="239">
        <v>29</v>
      </c>
      <c r="R13" s="240">
        <f t="shared" si="7"/>
        <v>7.3604060913705586E-3</v>
      </c>
      <c r="S13" s="244"/>
      <c r="T13" s="245">
        <f t="shared" si="8"/>
        <v>3940</v>
      </c>
    </row>
    <row r="14" spans="1:28" ht="16.5" customHeight="1">
      <c r="A14" s="85" t="s">
        <v>93</v>
      </c>
      <c r="B14" s="239">
        <v>328</v>
      </c>
      <c r="C14" s="240">
        <f t="shared" si="0"/>
        <v>0.15220417633410674</v>
      </c>
      <c r="D14" s="239">
        <v>1625</v>
      </c>
      <c r="E14" s="240">
        <f t="shared" si="1"/>
        <v>0.75406032482598606</v>
      </c>
      <c r="F14" s="239">
        <v>144</v>
      </c>
      <c r="G14" s="240">
        <f t="shared" si="2"/>
        <v>6.6821345707656618E-2</v>
      </c>
      <c r="H14" s="241">
        <f t="shared" si="3"/>
        <v>2097</v>
      </c>
      <c r="I14" s="242">
        <f t="shared" si="4"/>
        <v>0.97308584686774946</v>
      </c>
      <c r="J14" s="243"/>
      <c r="K14" s="239">
        <v>50</v>
      </c>
      <c r="L14" s="240">
        <f t="shared" si="5"/>
        <v>2.3201856148491878E-2</v>
      </c>
      <c r="M14" s="244"/>
      <c r="N14" s="239">
        <v>1</v>
      </c>
      <c r="O14" s="240">
        <f t="shared" si="6"/>
        <v>4.6403712296983759E-4</v>
      </c>
      <c r="P14" s="244"/>
      <c r="Q14" s="239">
        <v>7</v>
      </c>
      <c r="R14" s="240">
        <f t="shared" si="7"/>
        <v>3.2482598607888632E-3</v>
      </c>
      <c r="S14" s="244"/>
      <c r="T14" s="245">
        <f t="shared" si="8"/>
        <v>2155</v>
      </c>
    </row>
    <row r="15" spans="1:28" ht="16.5" customHeight="1">
      <c r="A15" s="85" t="s">
        <v>21</v>
      </c>
      <c r="B15" s="239">
        <v>63</v>
      </c>
      <c r="C15" s="240">
        <f t="shared" si="0"/>
        <v>0.11931818181818182</v>
      </c>
      <c r="D15" s="239">
        <v>355</v>
      </c>
      <c r="E15" s="240">
        <f t="shared" si="1"/>
        <v>0.67234848484848486</v>
      </c>
      <c r="F15" s="239">
        <v>98</v>
      </c>
      <c r="G15" s="240">
        <f t="shared" si="2"/>
        <v>0.18560606060606061</v>
      </c>
      <c r="H15" s="241">
        <f t="shared" si="3"/>
        <v>516</v>
      </c>
      <c r="I15" s="242">
        <f t="shared" si="4"/>
        <v>0.97727272727272729</v>
      </c>
      <c r="J15" s="243"/>
      <c r="K15" s="239">
        <v>11</v>
      </c>
      <c r="L15" s="240">
        <f t="shared" si="5"/>
        <v>2.0833333333333332E-2</v>
      </c>
      <c r="M15" s="244"/>
      <c r="N15" s="239">
        <v>0</v>
      </c>
      <c r="O15" s="240">
        <f t="shared" si="6"/>
        <v>0</v>
      </c>
      <c r="P15" s="244"/>
      <c r="Q15" s="239">
        <v>1</v>
      </c>
      <c r="R15" s="240">
        <f t="shared" si="7"/>
        <v>1.893939393939394E-3</v>
      </c>
      <c r="S15" s="244"/>
      <c r="T15" s="245">
        <f t="shared" si="8"/>
        <v>528</v>
      </c>
    </row>
    <row r="16" spans="1:28" ht="16.5" customHeight="1">
      <c r="A16" s="85" t="s">
        <v>22</v>
      </c>
      <c r="B16" s="239">
        <v>615</v>
      </c>
      <c r="C16" s="240">
        <f t="shared" si="0"/>
        <v>0.95496894409937894</v>
      </c>
      <c r="D16" s="239">
        <v>10</v>
      </c>
      <c r="E16" s="240">
        <f t="shared" si="1"/>
        <v>1.5527950310559006E-2</v>
      </c>
      <c r="F16" s="239">
        <v>8</v>
      </c>
      <c r="G16" s="240">
        <f t="shared" si="2"/>
        <v>1.2422360248447204E-2</v>
      </c>
      <c r="H16" s="241">
        <f t="shared" si="3"/>
        <v>633</v>
      </c>
      <c r="I16" s="242">
        <f t="shared" si="4"/>
        <v>0.98291925465838514</v>
      </c>
      <c r="J16" s="243"/>
      <c r="K16" s="239">
        <v>8</v>
      </c>
      <c r="L16" s="240">
        <f t="shared" si="5"/>
        <v>1.2422360248447204E-2</v>
      </c>
      <c r="M16" s="244"/>
      <c r="N16" s="239">
        <v>0</v>
      </c>
      <c r="O16" s="240">
        <f t="shared" si="6"/>
        <v>0</v>
      </c>
      <c r="P16" s="244"/>
      <c r="Q16" s="239">
        <v>3</v>
      </c>
      <c r="R16" s="240">
        <f t="shared" si="7"/>
        <v>4.658385093167702E-3</v>
      </c>
      <c r="S16" s="244"/>
      <c r="T16" s="245">
        <f t="shared" si="8"/>
        <v>644</v>
      </c>
    </row>
    <row r="17" spans="1:20" ht="16.5" customHeight="1">
      <c r="A17" s="85" t="s">
        <v>87</v>
      </c>
      <c r="B17" s="239">
        <v>2783</v>
      </c>
      <c r="C17" s="240">
        <f t="shared" si="0"/>
        <v>0.93735264398787466</v>
      </c>
      <c r="D17" s="239">
        <v>28</v>
      </c>
      <c r="E17" s="240">
        <f t="shared" si="1"/>
        <v>9.4307847760188614E-3</v>
      </c>
      <c r="F17" s="239">
        <v>91</v>
      </c>
      <c r="G17" s="240">
        <f t="shared" si="2"/>
        <v>3.0650050522061299E-2</v>
      </c>
      <c r="H17" s="241">
        <f t="shared" si="3"/>
        <v>2902</v>
      </c>
      <c r="I17" s="242">
        <f t="shared" si="4"/>
        <v>0.97743347928595492</v>
      </c>
      <c r="J17" s="243"/>
      <c r="K17" s="239">
        <v>44</v>
      </c>
      <c r="L17" s="240">
        <f t="shared" si="5"/>
        <v>1.4819804648029639E-2</v>
      </c>
      <c r="M17" s="244"/>
      <c r="N17" s="239">
        <v>3</v>
      </c>
      <c r="O17" s="240">
        <f t="shared" si="6"/>
        <v>1.0104412260020209E-3</v>
      </c>
      <c r="P17" s="244"/>
      <c r="Q17" s="239">
        <v>20</v>
      </c>
      <c r="R17" s="240">
        <f t="shared" si="7"/>
        <v>6.7362748400134724E-3</v>
      </c>
      <c r="S17" s="244"/>
      <c r="T17" s="245">
        <f t="shared" si="8"/>
        <v>2969</v>
      </c>
    </row>
    <row r="18" spans="1:20" ht="16.5" customHeight="1">
      <c r="A18" s="85" t="s">
        <v>84</v>
      </c>
      <c r="B18" s="239">
        <v>4400</v>
      </c>
      <c r="C18" s="240">
        <f t="shared" si="0"/>
        <v>0.96111839231105289</v>
      </c>
      <c r="D18" s="239">
        <v>55</v>
      </c>
      <c r="E18" s="240">
        <f t="shared" si="1"/>
        <v>1.2013979903888162E-2</v>
      </c>
      <c r="F18" s="239">
        <v>54</v>
      </c>
      <c r="G18" s="240">
        <f t="shared" si="2"/>
        <v>1.1795543905635648E-2</v>
      </c>
      <c r="H18" s="241">
        <f t="shared" si="3"/>
        <v>4509</v>
      </c>
      <c r="I18" s="242">
        <f t="shared" si="4"/>
        <v>0.98492791612057662</v>
      </c>
      <c r="J18" s="243"/>
      <c r="K18" s="239">
        <v>38</v>
      </c>
      <c r="L18" s="240">
        <f t="shared" si="5"/>
        <v>8.3005679335954562E-3</v>
      </c>
      <c r="M18" s="244"/>
      <c r="N18" s="239">
        <v>0</v>
      </c>
      <c r="O18" s="240">
        <f t="shared" si="6"/>
        <v>0</v>
      </c>
      <c r="P18" s="244"/>
      <c r="Q18" s="239">
        <v>31</v>
      </c>
      <c r="R18" s="240">
        <f t="shared" si="7"/>
        <v>6.7715159458278723E-3</v>
      </c>
      <c r="S18" s="244"/>
      <c r="T18" s="245">
        <f t="shared" si="8"/>
        <v>4578</v>
      </c>
    </row>
    <row r="19" spans="1:20" ht="16.5" customHeight="1">
      <c r="A19" s="86" t="s">
        <v>23</v>
      </c>
      <c r="B19" s="246">
        <v>31407</v>
      </c>
      <c r="C19" s="247">
        <f t="shared" si="0"/>
        <v>0.6249527410207939</v>
      </c>
      <c r="D19" s="246">
        <v>10524</v>
      </c>
      <c r="E19" s="247">
        <f>D19/T19</f>
        <v>0.20941199880608893</v>
      </c>
      <c r="F19" s="246">
        <v>5253</v>
      </c>
      <c r="G19" s="247">
        <f t="shared" si="2"/>
        <v>0.10452691274500049</v>
      </c>
      <c r="H19" s="246">
        <f t="shared" si="3"/>
        <v>47184</v>
      </c>
      <c r="I19" s="247">
        <f t="shared" si="4"/>
        <v>0.93889165257188334</v>
      </c>
      <c r="J19" s="243"/>
      <c r="K19" s="248">
        <v>2363</v>
      </c>
      <c r="L19" s="249">
        <f t="shared" si="5"/>
        <v>4.7020196995323851E-2</v>
      </c>
      <c r="M19" s="243"/>
      <c r="N19" s="250">
        <v>56</v>
      </c>
      <c r="O19" s="251">
        <f t="shared" si="6"/>
        <v>1.1143169833847378E-3</v>
      </c>
      <c r="P19" s="243"/>
      <c r="Q19" s="252">
        <v>652</v>
      </c>
      <c r="R19" s="253">
        <f t="shared" si="7"/>
        <v>1.2973833449408018E-2</v>
      </c>
      <c r="S19" s="243"/>
      <c r="T19" s="245">
        <f t="shared" si="8"/>
        <v>50255</v>
      </c>
    </row>
  </sheetData>
  <mergeCells count="8">
    <mergeCell ref="A1:T1"/>
    <mergeCell ref="B3:C3"/>
    <mergeCell ref="D3:E3"/>
    <mergeCell ref="F3:G3"/>
    <mergeCell ref="H3:I3"/>
    <mergeCell ref="K3:L3"/>
    <mergeCell ref="N3:O3"/>
    <mergeCell ref="Q3:R3"/>
  </mergeCells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A1:AF15"/>
  <sheetViews>
    <sheetView zoomScale="85" zoomScaleNormal="85" workbookViewId="0">
      <selection activeCell="M26" sqref="M26"/>
    </sheetView>
  </sheetViews>
  <sheetFormatPr baseColWidth="10" defaultColWidth="11.44140625" defaultRowHeight="13.2"/>
  <cols>
    <col min="1" max="1" width="9.44140625" style="9" bestFit="1" customWidth="1"/>
    <col min="2" max="2" width="5.109375" style="9" bestFit="1" customWidth="1"/>
    <col min="3" max="3" width="4.33203125" style="9" bestFit="1" customWidth="1"/>
    <col min="4" max="4" width="5.109375" style="9" bestFit="1" customWidth="1"/>
    <col min="5" max="5" width="4.33203125" style="9" bestFit="1" customWidth="1"/>
    <col min="6" max="6" width="6" style="9" bestFit="1" customWidth="1"/>
    <col min="7" max="7" width="4.33203125" style="9" bestFit="1" customWidth="1"/>
    <col min="8" max="8" width="5.109375" style="9" bestFit="1" customWidth="1"/>
    <col min="9" max="9" width="4.33203125" style="9" bestFit="1" customWidth="1"/>
    <col min="10" max="10" width="5.109375" style="9" bestFit="1" customWidth="1"/>
    <col min="11" max="11" width="4.33203125" style="9" bestFit="1" customWidth="1"/>
    <col min="12" max="12" width="5.109375" style="9" bestFit="1" customWidth="1"/>
    <col min="13" max="13" width="4.33203125" style="9" bestFit="1" customWidth="1"/>
    <col min="14" max="14" width="3.6640625" style="9" bestFit="1" customWidth="1"/>
    <col min="15" max="15" width="4.33203125" style="9" bestFit="1" customWidth="1"/>
    <col min="16" max="16" width="5.109375" style="9" bestFit="1" customWidth="1"/>
    <col min="17" max="17" width="4.33203125" style="9" bestFit="1" customWidth="1"/>
    <col min="18" max="18" width="5.109375" style="9" bestFit="1" customWidth="1"/>
    <col min="19" max="19" width="4.33203125" style="9" bestFit="1" customWidth="1"/>
    <col min="20" max="20" width="5.109375" style="9" bestFit="1" customWidth="1"/>
    <col min="21" max="21" width="4.33203125" style="9" bestFit="1" customWidth="1"/>
    <col min="22" max="22" width="3.6640625" style="9" bestFit="1" customWidth="1"/>
    <col min="23" max="23" width="4.33203125" style="9" bestFit="1" customWidth="1"/>
    <col min="24" max="24" width="4.33203125" style="9" customWidth="1"/>
    <col min="25" max="25" width="4.33203125" style="9" bestFit="1" customWidth="1"/>
    <col min="26" max="26" width="5.109375" style="9" bestFit="1" customWidth="1"/>
    <col min="27" max="27" width="4.33203125" style="9" bestFit="1" customWidth="1"/>
    <col min="28" max="28" width="5.109375" style="9" bestFit="1" customWidth="1"/>
    <col min="29" max="29" width="7.33203125" style="9" bestFit="1" customWidth="1"/>
    <col min="30" max="30" width="6" style="9" bestFit="1" customWidth="1"/>
    <col min="31" max="31" width="5.5546875" style="9" bestFit="1" customWidth="1"/>
    <col min="32" max="32" width="3" style="9" customWidth="1"/>
    <col min="33" max="16384" width="11.44140625" style="9"/>
  </cols>
  <sheetData>
    <row r="1" spans="1:32" ht="26.25" customHeight="1">
      <c r="A1" s="485" t="s">
        <v>317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O1" s="485"/>
      <c r="P1" s="485"/>
      <c r="Q1" s="485"/>
      <c r="R1" s="485"/>
      <c r="S1" s="485"/>
      <c r="T1" s="485"/>
      <c r="U1" s="485"/>
      <c r="V1" s="485"/>
      <c r="W1" s="485"/>
      <c r="X1" s="485"/>
      <c r="Y1" s="485"/>
      <c r="Z1" s="485"/>
      <c r="AA1" s="485"/>
      <c r="AB1" s="485"/>
      <c r="AC1" s="485"/>
      <c r="AD1" s="485"/>
      <c r="AE1" s="485"/>
      <c r="AF1" s="485"/>
    </row>
    <row r="2" spans="1:32" ht="22.2" customHeight="1"/>
    <row r="3" spans="1:32" ht="33.75" customHeight="1">
      <c r="A3" s="501" t="s">
        <v>119</v>
      </c>
      <c r="B3" s="503" t="s">
        <v>24</v>
      </c>
      <c r="C3" s="504"/>
      <c r="D3" s="503" t="s">
        <v>3</v>
      </c>
      <c r="E3" s="504"/>
      <c r="F3" s="503" t="s">
        <v>163</v>
      </c>
      <c r="G3" s="504"/>
      <c r="H3" s="503" t="s">
        <v>28</v>
      </c>
      <c r="I3" s="504"/>
      <c r="J3" s="503" t="s">
        <v>17</v>
      </c>
      <c r="K3" s="504"/>
      <c r="L3" s="503" t="s">
        <v>232</v>
      </c>
      <c r="M3" s="504"/>
      <c r="N3" s="503" t="s">
        <v>26</v>
      </c>
      <c r="O3" s="504"/>
      <c r="P3" s="503" t="s">
        <v>29</v>
      </c>
      <c r="Q3" s="504"/>
      <c r="R3" s="503" t="s">
        <v>27</v>
      </c>
      <c r="S3" s="504"/>
      <c r="T3" s="503" t="s">
        <v>233</v>
      </c>
      <c r="U3" s="504"/>
      <c r="V3" s="503" t="s">
        <v>25</v>
      </c>
      <c r="W3" s="504"/>
      <c r="X3" s="503" t="s">
        <v>30</v>
      </c>
      <c r="Y3" s="504"/>
      <c r="Z3" s="503" t="s">
        <v>20</v>
      </c>
      <c r="AA3" s="504"/>
      <c r="AB3" s="503" t="s">
        <v>2</v>
      </c>
      <c r="AC3" s="504"/>
      <c r="AD3" s="497" t="s">
        <v>23</v>
      </c>
      <c r="AE3" s="498" t="s">
        <v>95</v>
      </c>
    </row>
    <row r="4" spans="1:32" ht="42" customHeight="1">
      <c r="A4" s="502"/>
      <c r="B4" s="505"/>
      <c r="C4" s="506"/>
      <c r="D4" s="505"/>
      <c r="E4" s="506"/>
      <c r="F4" s="505"/>
      <c r="G4" s="506"/>
      <c r="H4" s="505"/>
      <c r="I4" s="506"/>
      <c r="J4" s="505"/>
      <c r="K4" s="506"/>
      <c r="L4" s="505"/>
      <c r="M4" s="506"/>
      <c r="N4" s="505"/>
      <c r="O4" s="506"/>
      <c r="P4" s="505"/>
      <c r="Q4" s="506"/>
      <c r="R4" s="505"/>
      <c r="S4" s="506"/>
      <c r="T4" s="505"/>
      <c r="U4" s="506"/>
      <c r="V4" s="505"/>
      <c r="W4" s="506"/>
      <c r="X4" s="505"/>
      <c r="Y4" s="506"/>
      <c r="Z4" s="505"/>
      <c r="AA4" s="506"/>
      <c r="AB4" s="505"/>
      <c r="AC4" s="506"/>
      <c r="AD4" s="499"/>
      <c r="AE4" s="500"/>
    </row>
    <row r="5" spans="1:32" ht="12.75" customHeight="1">
      <c r="A5" s="87" t="s">
        <v>120</v>
      </c>
      <c r="B5" s="254">
        <v>139</v>
      </c>
      <c r="C5" s="255">
        <f>B5/$B$15</f>
        <v>3.3558667310478033E-2</v>
      </c>
      <c r="D5" s="254">
        <v>133</v>
      </c>
      <c r="E5" s="255">
        <f>D5/$D$15</f>
        <v>4.9387300408466395E-2</v>
      </c>
      <c r="F5" s="254">
        <v>678</v>
      </c>
      <c r="G5" s="255">
        <f>F5/$F$15</f>
        <v>3.4921452485191865E-2</v>
      </c>
      <c r="H5" s="254">
        <v>124</v>
      </c>
      <c r="I5" s="255">
        <f>H5/$H$15</f>
        <v>5.2901023890784986E-2</v>
      </c>
      <c r="J5" s="254">
        <v>107</v>
      </c>
      <c r="K5" s="255">
        <f>J5/$J$15</f>
        <v>5.1790900290416261E-2</v>
      </c>
      <c r="L5" s="254">
        <v>71</v>
      </c>
      <c r="M5" s="255">
        <f>L5/$L$15</f>
        <v>3.2068654019873535E-2</v>
      </c>
      <c r="N5" s="254">
        <v>38</v>
      </c>
      <c r="O5" s="255">
        <f>N5/$N$15</f>
        <v>4.5023696682464455E-2</v>
      </c>
      <c r="P5" s="254">
        <v>56</v>
      </c>
      <c r="Q5" s="255">
        <f>P5/$P$15</f>
        <v>3.6625245258338782E-2</v>
      </c>
      <c r="R5" s="254">
        <v>441</v>
      </c>
      <c r="S5" s="255">
        <f>R5/$R$15</f>
        <v>0.11192893401015229</v>
      </c>
      <c r="T5" s="254">
        <v>153</v>
      </c>
      <c r="U5" s="255">
        <f>T5/$T$15</f>
        <v>7.0997679814385151E-2</v>
      </c>
      <c r="V5" s="254">
        <v>34</v>
      </c>
      <c r="W5" s="255">
        <f>V5/$V$15</f>
        <v>6.4393939393939392E-2</v>
      </c>
      <c r="X5" s="254">
        <v>47</v>
      </c>
      <c r="Y5" s="255">
        <f>X5/$X$15</f>
        <v>7.2981366459627328E-2</v>
      </c>
      <c r="Z5" s="254">
        <v>101</v>
      </c>
      <c r="AA5" s="255">
        <f>Z5/$Z$15</f>
        <v>3.4018187942068033E-2</v>
      </c>
      <c r="AB5" s="254">
        <v>215</v>
      </c>
      <c r="AC5" s="255">
        <f>AB5/$AB$15</f>
        <v>4.6963739624290082E-2</v>
      </c>
      <c r="AD5" s="256">
        <v>2337</v>
      </c>
      <c r="AE5" s="257">
        <f>AD5/$AD$15</f>
        <v>4.6683046683046681E-2</v>
      </c>
      <c r="AF5" s="5"/>
    </row>
    <row r="6" spans="1:32">
      <c r="A6" s="90" t="s">
        <v>121</v>
      </c>
      <c r="B6" s="254">
        <v>986</v>
      </c>
      <c r="C6" s="255">
        <f t="shared" ref="C6:C15" si="0">B6/$B$15</f>
        <v>0.23804925156929019</v>
      </c>
      <c r="D6" s="254">
        <v>783</v>
      </c>
      <c r="E6" s="255">
        <f t="shared" ref="E6:E15" si="1">D6/$D$15</f>
        <v>0.29075380616412921</v>
      </c>
      <c r="F6" s="254">
        <v>3042</v>
      </c>
      <c r="G6" s="255">
        <f t="shared" ref="G6:G15" si="2">F6/$F$15</f>
        <v>0.15668297707957765</v>
      </c>
      <c r="H6" s="254">
        <v>613</v>
      </c>
      <c r="I6" s="255">
        <f t="shared" ref="I6:I15" si="3">H6/$H$15</f>
        <v>0.261518771331058</v>
      </c>
      <c r="J6" s="254">
        <v>580</v>
      </c>
      <c r="K6" s="255">
        <f t="shared" ref="K6:K15" si="4">J6/$J$15</f>
        <v>0.2807357212003872</v>
      </c>
      <c r="L6" s="254">
        <v>530</v>
      </c>
      <c r="M6" s="255">
        <f t="shared" ref="M6:M15" si="5">L6/$L$15</f>
        <v>0.23938572719060525</v>
      </c>
      <c r="N6" s="254">
        <v>228</v>
      </c>
      <c r="O6" s="255">
        <f t="shared" ref="O6:O15" si="6">N6/$N$15</f>
        <v>0.27014218009478674</v>
      </c>
      <c r="P6" s="254">
        <v>377</v>
      </c>
      <c r="Q6" s="255">
        <f t="shared" ref="Q6:Q15" si="7">P6/$P$15</f>
        <v>0.24656638325703073</v>
      </c>
      <c r="R6" s="254">
        <v>1563</v>
      </c>
      <c r="S6" s="255">
        <f t="shared" ref="S6:S15" si="8">R6/$R$15</f>
        <v>0.39670050761421322</v>
      </c>
      <c r="T6" s="254">
        <v>629</v>
      </c>
      <c r="U6" s="255">
        <f t="shared" ref="U6:U15" si="9">T6/$T$15</f>
        <v>0.29187935034802787</v>
      </c>
      <c r="V6" s="254">
        <v>129</v>
      </c>
      <c r="W6" s="255">
        <f t="shared" ref="W6:W15" si="10">V6/$V$15</f>
        <v>0.24431818181818182</v>
      </c>
      <c r="X6" s="254">
        <v>160</v>
      </c>
      <c r="Y6" s="255">
        <f t="shared" ref="Y6:Y15" si="11">X6/$X$15</f>
        <v>0.2484472049689441</v>
      </c>
      <c r="Z6" s="254">
        <v>830</v>
      </c>
      <c r="AA6" s="255">
        <f t="shared" ref="AA6:AA15" si="12">Z6/$Z$15</f>
        <v>0.2795554058605591</v>
      </c>
      <c r="AB6" s="254">
        <v>1132</v>
      </c>
      <c r="AC6" s="255">
        <f t="shared" ref="AC6:AC15" si="13">AB6/$AB$15</f>
        <v>0.24726955002184359</v>
      </c>
      <c r="AD6" s="256">
        <v>11582</v>
      </c>
      <c r="AE6" s="257">
        <f t="shared" ref="AE6:AE14" si="14">AD6/$AD$15</f>
        <v>0.23135774355286551</v>
      </c>
      <c r="AF6" s="5"/>
    </row>
    <row r="7" spans="1:32">
      <c r="A7" s="87" t="s">
        <v>122</v>
      </c>
      <c r="B7" s="254">
        <v>686</v>
      </c>
      <c r="C7" s="255">
        <f t="shared" si="0"/>
        <v>0.16562047320135201</v>
      </c>
      <c r="D7" s="254">
        <v>358</v>
      </c>
      <c r="E7" s="255">
        <f t="shared" si="1"/>
        <v>0.13293724470850352</v>
      </c>
      <c r="F7" s="254">
        <v>2085</v>
      </c>
      <c r="G7" s="255">
        <f t="shared" si="2"/>
        <v>0.10739119237702807</v>
      </c>
      <c r="H7" s="254">
        <v>303</v>
      </c>
      <c r="I7" s="255">
        <f t="shared" si="3"/>
        <v>0.12926621160409557</v>
      </c>
      <c r="J7" s="254">
        <v>280</v>
      </c>
      <c r="K7" s="255">
        <f t="shared" si="4"/>
        <v>0.13552758954501451</v>
      </c>
      <c r="L7" s="254">
        <v>321</v>
      </c>
      <c r="M7" s="255">
        <f t="shared" si="5"/>
        <v>0.14498644986449866</v>
      </c>
      <c r="N7" s="254">
        <v>119</v>
      </c>
      <c r="O7" s="255">
        <f t="shared" si="6"/>
        <v>0.14099526066350712</v>
      </c>
      <c r="P7" s="254">
        <v>206</v>
      </c>
      <c r="Q7" s="255">
        <f t="shared" si="7"/>
        <v>0.13472858077174624</v>
      </c>
      <c r="R7" s="254">
        <v>648</v>
      </c>
      <c r="S7" s="255">
        <f t="shared" si="8"/>
        <v>0.16446700507614212</v>
      </c>
      <c r="T7" s="254">
        <v>285</v>
      </c>
      <c r="U7" s="255">
        <f t="shared" si="9"/>
        <v>0.13225058004640372</v>
      </c>
      <c r="V7" s="254">
        <v>57</v>
      </c>
      <c r="W7" s="255">
        <f t="shared" si="10"/>
        <v>0.10795454545454546</v>
      </c>
      <c r="X7" s="254">
        <v>71</v>
      </c>
      <c r="Y7" s="255">
        <f t="shared" si="11"/>
        <v>0.11024844720496894</v>
      </c>
      <c r="Z7" s="254">
        <v>657</v>
      </c>
      <c r="AA7" s="255">
        <f t="shared" si="12"/>
        <v>0.22128662849444258</v>
      </c>
      <c r="AB7" s="254">
        <v>621</v>
      </c>
      <c r="AC7" s="255">
        <f t="shared" si="13"/>
        <v>0.13564875491480996</v>
      </c>
      <c r="AD7" s="256">
        <v>6697</v>
      </c>
      <c r="AE7" s="257">
        <f t="shared" si="14"/>
        <v>0.13377679231337769</v>
      </c>
      <c r="AF7" s="5"/>
    </row>
    <row r="8" spans="1:32">
      <c r="A8" s="87" t="s">
        <v>123</v>
      </c>
      <c r="B8" s="254">
        <v>236</v>
      </c>
      <c r="C8" s="255">
        <f t="shared" si="0"/>
        <v>5.6977305649444712E-2</v>
      </c>
      <c r="D8" s="254">
        <v>113</v>
      </c>
      <c r="E8" s="255">
        <f t="shared" si="1"/>
        <v>4.1960638692907538E-2</v>
      </c>
      <c r="F8" s="254">
        <v>1243</v>
      </c>
      <c r="G8" s="255">
        <f t="shared" si="2"/>
        <v>6.4022662889518411E-2</v>
      </c>
      <c r="H8" s="254">
        <v>118</v>
      </c>
      <c r="I8" s="255">
        <f t="shared" si="3"/>
        <v>5.0341296928327645E-2</v>
      </c>
      <c r="J8" s="254">
        <v>93</v>
      </c>
      <c r="K8" s="255">
        <f t="shared" si="4"/>
        <v>4.5014520813165537E-2</v>
      </c>
      <c r="L8" s="254">
        <v>107</v>
      </c>
      <c r="M8" s="255">
        <f t="shared" si="5"/>
        <v>4.832881662149955E-2</v>
      </c>
      <c r="N8" s="254">
        <v>47</v>
      </c>
      <c r="O8" s="255">
        <f t="shared" si="6"/>
        <v>5.5687203791469193E-2</v>
      </c>
      <c r="P8" s="254">
        <v>60</v>
      </c>
      <c r="Q8" s="255">
        <f t="shared" si="7"/>
        <v>3.9241334205362979E-2</v>
      </c>
      <c r="R8" s="254">
        <v>246</v>
      </c>
      <c r="S8" s="255">
        <f t="shared" si="8"/>
        <v>6.2436548223350256E-2</v>
      </c>
      <c r="T8" s="254">
        <v>81</v>
      </c>
      <c r="U8" s="255">
        <f t="shared" si="9"/>
        <v>3.7587006960556842E-2</v>
      </c>
      <c r="V8" s="254">
        <v>14</v>
      </c>
      <c r="W8" s="255">
        <f t="shared" si="10"/>
        <v>2.6515151515151516E-2</v>
      </c>
      <c r="X8" s="254">
        <v>27</v>
      </c>
      <c r="Y8" s="255">
        <f t="shared" si="11"/>
        <v>4.192546583850932E-2</v>
      </c>
      <c r="Z8" s="254">
        <v>221</v>
      </c>
      <c r="AA8" s="255">
        <f t="shared" si="12"/>
        <v>7.4435836982148867E-2</v>
      </c>
      <c r="AB8" s="254">
        <v>228</v>
      </c>
      <c r="AC8" s="255">
        <f t="shared" si="13"/>
        <v>4.9803407601572737E-2</v>
      </c>
      <c r="AD8" s="256">
        <v>2834</v>
      </c>
      <c r="AE8" s="257">
        <f t="shared" si="14"/>
        <v>5.6610934659715145E-2</v>
      </c>
      <c r="AF8" s="5"/>
    </row>
    <row r="9" spans="1:32">
      <c r="A9" s="87" t="s">
        <v>124</v>
      </c>
      <c r="B9" s="254">
        <v>108</v>
      </c>
      <c r="C9" s="255">
        <f t="shared" si="0"/>
        <v>2.6074360212457751E-2</v>
      </c>
      <c r="D9" s="254">
        <v>79</v>
      </c>
      <c r="E9" s="255">
        <f t="shared" si="1"/>
        <v>2.9335313776457483E-2</v>
      </c>
      <c r="F9" s="254">
        <v>2131</v>
      </c>
      <c r="G9" s="255">
        <f t="shared" si="2"/>
        <v>0.10976049446304403</v>
      </c>
      <c r="H9" s="254">
        <v>70</v>
      </c>
      <c r="I9" s="255">
        <f t="shared" si="3"/>
        <v>2.9863481228668942E-2</v>
      </c>
      <c r="J9" s="254">
        <v>77</v>
      </c>
      <c r="K9" s="255">
        <f t="shared" si="4"/>
        <v>3.7270087124878996E-2</v>
      </c>
      <c r="L9" s="254">
        <v>89</v>
      </c>
      <c r="M9" s="255">
        <f t="shared" si="5"/>
        <v>4.0198735320686539E-2</v>
      </c>
      <c r="N9" s="254">
        <v>24</v>
      </c>
      <c r="O9" s="255">
        <f t="shared" si="6"/>
        <v>2.843601895734597E-2</v>
      </c>
      <c r="P9" s="254">
        <v>35</v>
      </c>
      <c r="Q9" s="255">
        <f t="shared" si="7"/>
        <v>2.289077828646174E-2</v>
      </c>
      <c r="R9" s="254">
        <v>165</v>
      </c>
      <c r="S9" s="255">
        <f t="shared" si="8"/>
        <v>4.1878172588832488E-2</v>
      </c>
      <c r="T9" s="254">
        <v>55</v>
      </c>
      <c r="U9" s="255">
        <f t="shared" si="9"/>
        <v>2.5522041763341066E-2</v>
      </c>
      <c r="V9" s="254">
        <v>10</v>
      </c>
      <c r="W9" s="255">
        <f t="shared" si="10"/>
        <v>1.893939393939394E-2</v>
      </c>
      <c r="X9" s="254">
        <v>13</v>
      </c>
      <c r="Y9" s="255">
        <f t="shared" si="11"/>
        <v>2.0186335403726708E-2</v>
      </c>
      <c r="Z9" s="254">
        <v>167</v>
      </c>
      <c r="AA9" s="255">
        <f t="shared" si="12"/>
        <v>5.6247894914112494E-2</v>
      </c>
      <c r="AB9" s="254">
        <v>195</v>
      </c>
      <c r="AC9" s="255">
        <f t="shared" si="13"/>
        <v>4.2595019659239841E-2</v>
      </c>
      <c r="AD9" s="256">
        <v>3218</v>
      </c>
      <c r="AE9" s="257">
        <f t="shared" si="14"/>
        <v>6.4281576476698424E-2</v>
      </c>
      <c r="AF9" s="5"/>
    </row>
    <row r="10" spans="1:32">
      <c r="A10" s="87" t="s">
        <v>125</v>
      </c>
      <c r="B10" s="254">
        <v>63</v>
      </c>
      <c r="C10" s="255">
        <f t="shared" si="0"/>
        <v>1.5210043457267021E-2</v>
      </c>
      <c r="D10" s="254">
        <v>60</v>
      </c>
      <c r="E10" s="255">
        <f t="shared" si="1"/>
        <v>2.2279985146676569E-2</v>
      </c>
      <c r="F10" s="254">
        <v>1216</v>
      </c>
      <c r="G10" s="255">
        <f t="shared" si="2"/>
        <v>6.2631985578161214E-2</v>
      </c>
      <c r="H10" s="254">
        <v>28</v>
      </c>
      <c r="I10" s="255">
        <f t="shared" si="3"/>
        <v>1.1945392491467578E-2</v>
      </c>
      <c r="J10" s="254">
        <v>35</v>
      </c>
      <c r="K10" s="255">
        <f t="shared" si="4"/>
        <v>1.6940948693126814E-2</v>
      </c>
      <c r="L10" s="254">
        <v>60</v>
      </c>
      <c r="M10" s="255">
        <f t="shared" si="5"/>
        <v>2.7100271002710029E-2</v>
      </c>
      <c r="N10" s="254">
        <v>17</v>
      </c>
      <c r="O10" s="255">
        <f t="shared" si="6"/>
        <v>2.014218009478673E-2</v>
      </c>
      <c r="P10" s="254">
        <v>24</v>
      </c>
      <c r="Q10" s="255">
        <f t="shared" si="7"/>
        <v>1.5696533682145193E-2</v>
      </c>
      <c r="R10" s="254">
        <v>60</v>
      </c>
      <c r="S10" s="255">
        <f t="shared" si="8"/>
        <v>1.5228426395939087E-2</v>
      </c>
      <c r="T10" s="254">
        <v>41</v>
      </c>
      <c r="U10" s="255">
        <f t="shared" si="9"/>
        <v>1.9025522041763342E-2</v>
      </c>
      <c r="V10" s="254">
        <v>5</v>
      </c>
      <c r="W10" s="255">
        <f t="shared" si="10"/>
        <v>9.46969696969697E-3</v>
      </c>
      <c r="X10" s="254">
        <v>7</v>
      </c>
      <c r="Y10" s="255">
        <f t="shared" si="11"/>
        <v>1.0869565217391304E-2</v>
      </c>
      <c r="Z10" s="254">
        <v>72</v>
      </c>
      <c r="AA10" s="255">
        <f t="shared" si="12"/>
        <v>2.4250589424048501E-2</v>
      </c>
      <c r="AB10" s="254">
        <v>110</v>
      </c>
      <c r="AC10" s="255">
        <f t="shared" si="13"/>
        <v>2.4027959807776323E-2</v>
      </c>
      <c r="AD10" s="256">
        <v>1798</v>
      </c>
      <c r="AE10" s="257">
        <f t="shared" si="14"/>
        <v>3.5916182257645674E-2</v>
      </c>
      <c r="AF10" s="5"/>
    </row>
    <row r="11" spans="1:32">
      <c r="A11" s="87" t="s">
        <v>126</v>
      </c>
      <c r="B11" s="254">
        <v>324</v>
      </c>
      <c r="C11" s="255">
        <f t="shared" si="0"/>
        <v>7.8223080637373252E-2</v>
      </c>
      <c r="D11" s="254">
        <v>220</v>
      </c>
      <c r="E11" s="255">
        <f t="shared" si="1"/>
        <v>8.1693278871147426E-2</v>
      </c>
      <c r="F11" s="254">
        <v>2239</v>
      </c>
      <c r="G11" s="255">
        <f t="shared" si="2"/>
        <v>0.11532320370847284</v>
      </c>
      <c r="H11" s="254">
        <v>166</v>
      </c>
      <c r="I11" s="255">
        <f t="shared" si="3"/>
        <v>7.0819112627986347E-2</v>
      </c>
      <c r="J11" s="254">
        <v>135</v>
      </c>
      <c r="K11" s="255">
        <f t="shared" si="4"/>
        <v>6.5343659244917709E-2</v>
      </c>
      <c r="L11" s="254">
        <v>200</v>
      </c>
      <c r="M11" s="255">
        <f t="shared" si="5"/>
        <v>9.0334236675700091E-2</v>
      </c>
      <c r="N11" s="254">
        <v>40</v>
      </c>
      <c r="O11" s="255">
        <f t="shared" si="6"/>
        <v>4.7393364928909949E-2</v>
      </c>
      <c r="P11" s="254">
        <v>72</v>
      </c>
      <c r="Q11" s="255">
        <f t="shared" si="7"/>
        <v>4.7089601046435579E-2</v>
      </c>
      <c r="R11" s="254">
        <v>168</v>
      </c>
      <c r="S11" s="255">
        <f t="shared" si="8"/>
        <v>4.2639593908629439E-2</v>
      </c>
      <c r="T11" s="254">
        <v>156</v>
      </c>
      <c r="U11" s="255">
        <f t="shared" si="9"/>
        <v>7.2389791183294666E-2</v>
      </c>
      <c r="V11" s="254">
        <v>37</v>
      </c>
      <c r="W11" s="255">
        <f t="shared" si="10"/>
        <v>7.0075757575757569E-2</v>
      </c>
      <c r="X11" s="254">
        <v>51</v>
      </c>
      <c r="Y11" s="255">
        <f t="shared" si="11"/>
        <v>7.9192546583850928E-2</v>
      </c>
      <c r="Z11" s="254">
        <v>193</v>
      </c>
      <c r="AA11" s="255">
        <f t="shared" si="12"/>
        <v>6.500505220613001E-2</v>
      </c>
      <c r="AB11" s="254">
        <v>375</v>
      </c>
      <c r="AC11" s="255">
        <f t="shared" si="13"/>
        <v>8.1913499344692012E-2</v>
      </c>
      <c r="AD11" s="256">
        <v>4376</v>
      </c>
      <c r="AE11" s="257">
        <f t="shared" si="14"/>
        <v>8.7413355706038628E-2</v>
      </c>
      <c r="AF11" s="5"/>
    </row>
    <row r="12" spans="1:32">
      <c r="A12" s="87" t="s">
        <v>127</v>
      </c>
      <c r="B12" s="254">
        <v>797</v>
      </c>
      <c r="C12" s="255">
        <f t="shared" si="0"/>
        <v>0.19241912119748913</v>
      </c>
      <c r="D12" s="254">
        <v>452</v>
      </c>
      <c r="E12" s="255">
        <f t="shared" si="1"/>
        <v>0.16784255477163015</v>
      </c>
      <c r="F12" s="254">
        <v>3668</v>
      </c>
      <c r="G12" s="255">
        <f t="shared" si="2"/>
        <v>0.18892608807622971</v>
      </c>
      <c r="H12" s="254">
        <v>494</v>
      </c>
      <c r="I12" s="255">
        <f t="shared" si="3"/>
        <v>0.21075085324232082</v>
      </c>
      <c r="J12" s="254">
        <v>391</v>
      </c>
      <c r="K12" s="255">
        <f t="shared" si="4"/>
        <v>0.18925459825750243</v>
      </c>
      <c r="L12" s="254">
        <v>409</v>
      </c>
      <c r="M12" s="255">
        <f t="shared" si="5"/>
        <v>0.18473351400180668</v>
      </c>
      <c r="N12" s="254">
        <v>156</v>
      </c>
      <c r="O12" s="255">
        <f t="shared" si="6"/>
        <v>0.18483412322274881</v>
      </c>
      <c r="P12" s="254">
        <v>240</v>
      </c>
      <c r="Q12" s="255">
        <f t="shared" si="7"/>
        <v>0.15696533682145192</v>
      </c>
      <c r="R12" s="254">
        <v>355</v>
      </c>
      <c r="S12" s="255">
        <f t="shared" si="8"/>
        <v>9.01015228426396E-2</v>
      </c>
      <c r="T12" s="254">
        <v>325</v>
      </c>
      <c r="U12" s="255">
        <f t="shared" si="9"/>
        <v>0.15081206496519722</v>
      </c>
      <c r="V12" s="254">
        <v>93</v>
      </c>
      <c r="W12" s="255">
        <f t="shared" si="10"/>
        <v>0.17613636363636365</v>
      </c>
      <c r="X12" s="254">
        <v>88</v>
      </c>
      <c r="Y12" s="255">
        <f t="shared" si="11"/>
        <v>0.13664596273291926</v>
      </c>
      <c r="Z12" s="254">
        <v>371</v>
      </c>
      <c r="AA12" s="255">
        <f t="shared" si="12"/>
        <v>0.12495789828224992</v>
      </c>
      <c r="AB12" s="254">
        <v>794</v>
      </c>
      <c r="AC12" s="255">
        <f t="shared" si="13"/>
        <v>0.17343818261249455</v>
      </c>
      <c r="AD12" s="256">
        <v>8633</v>
      </c>
      <c r="AE12" s="257">
        <f t="shared" si="14"/>
        <v>0.17244961147400173</v>
      </c>
      <c r="AF12" s="5"/>
    </row>
    <row r="13" spans="1:32">
      <c r="A13" s="87" t="s">
        <v>128</v>
      </c>
      <c r="B13" s="254">
        <v>606</v>
      </c>
      <c r="C13" s="255">
        <f t="shared" si="0"/>
        <v>0.14630613230323516</v>
      </c>
      <c r="D13" s="254">
        <v>344</v>
      </c>
      <c r="E13" s="255">
        <f t="shared" si="1"/>
        <v>0.12773858150761233</v>
      </c>
      <c r="F13" s="254">
        <v>2228</v>
      </c>
      <c r="G13" s="255">
        <f t="shared" si="2"/>
        <v>0.11475663147051249</v>
      </c>
      <c r="H13" s="254">
        <v>296</v>
      </c>
      <c r="I13" s="255">
        <f t="shared" si="3"/>
        <v>0.12627986348122866</v>
      </c>
      <c r="J13" s="254">
        <v>262</v>
      </c>
      <c r="K13" s="255">
        <f t="shared" si="4"/>
        <v>0.12681510164569215</v>
      </c>
      <c r="L13" s="254">
        <v>304</v>
      </c>
      <c r="M13" s="255">
        <f t="shared" si="5"/>
        <v>0.13730803974706413</v>
      </c>
      <c r="N13" s="254">
        <v>136</v>
      </c>
      <c r="O13" s="255">
        <f t="shared" si="6"/>
        <v>0.16113744075829384</v>
      </c>
      <c r="P13" s="254">
        <v>303</v>
      </c>
      <c r="Q13" s="255">
        <f t="shared" si="7"/>
        <v>0.19816873773708307</v>
      </c>
      <c r="R13" s="254">
        <v>204</v>
      </c>
      <c r="S13" s="255">
        <f t="shared" si="8"/>
        <v>5.1776649746192893E-2</v>
      </c>
      <c r="T13" s="254">
        <v>304</v>
      </c>
      <c r="U13" s="255">
        <f t="shared" si="9"/>
        <v>0.14106728538283062</v>
      </c>
      <c r="V13" s="254">
        <v>112</v>
      </c>
      <c r="W13" s="255">
        <f t="shared" si="10"/>
        <v>0.21212121212121213</v>
      </c>
      <c r="X13" s="254">
        <v>107</v>
      </c>
      <c r="Y13" s="255">
        <f t="shared" si="11"/>
        <v>0.16614906832298137</v>
      </c>
      <c r="Z13" s="254">
        <v>252</v>
      </c>
      <c r="AA13" s="255">
        <f t="shared" si="12"/>
        <v>8.4877062984169749E-2</v>
      </c>
      <c r="AB13" s="254">
        <v>648</v>
      </c>
      <c r="AC13" s="255">
        <f t="shared" si="13"/>
        <v>0.14154652686762778</v>
      </c>
      <c r="AD13" s="256">
        <v>6106</v>
      </c>
      <c r="AE13" s="257">
        <f t="shared" si="14"/>
        <v>0.12197119514192685</v>
      </c>
      <c r="AF13" s="5"/>
    </row>
    <row r="14" spans="1:32">
      <c r="A14" s="87" t="s">
        <v>129</v>
      </c>
      <c r="B14" s="254">
        <v>197</v>
      </c>
      <c r="C14" s="255">
        <f t="shared" si="0"/>
        <v>4.7561564461612749E-2</v>
      </c>
      <c r="D14" s="254">
        <v>151</v>
      </c>
      <c r="E14" s="255">
        <f t="shared" si="1"/>
        <v>5.6071295952469367E-2</v>
      </c>
      <c r="F14" s="254">
        <v>885</v>
      </c>
      <c r="G14" s="255">
        <f t="shared" si="2"/>
        <v>4.5583311872263714E-2</v>
      </c>
      <c r="H14" s="254">
        <v>132</v>
      </c>
      <c r="I14" s="255">
        <f t="shared" si="3"/>
        <v>5.6313993174061432E-2</v>
      </c>
      <c r="J14" s="254">
        <v>106</v>
      </c>
      <c r="K14" s="255">
        <f t="shared" si="4"/>
        <v>5.1306873184898356E-2</v>
      </c>
      <c r="L14" s="254">
        <v>123</v>
      </c>
      <c r="M14" s="255">
        <f t="shared" si="5"/>
        <v>5.5555555555555552E-2</v>
      </c>
      <c r="N14" s="254">
        <v>39</v>
      </c>
      <c r="O14" s="255">
        <f t="shared" si="6"/>
        <v>4.6208530805687202E-2</v>
      </c>
      <c r="P14" s="254">
        <v>156</v>
      </c>
      <c r="Q14" s="255">
        <f t="shared" si="7"/>
        <v>0.10202746893394375</v>
      </c>
      <c r="R14" s="254">
        <v>90</v>
      </c>
      <c r="S14" s="255">
        <f t="shared" si="8"/>
        <v>2.2842639593908629E-2</v>
      </c>
      <c r="T14" s="254">
        <v>126</v>
      </c>
      <c r="U14" s="255">
        <f t="shared" si="9"/>
        <v>5.8468677494199539E-2</v>
      </c>
      <c r="V14" s="254">
        <v>37</v>
      </c>
      <c r="W14" s="255">
        <f t="shared" si="10"/>
        <v>7.0075757575757569E-2</v>
      </c>
      <c r="X14" s="254">
        <v>73</v>
      </c>
      <c r="Y14" s="255">
        <f t="shared" si="11"/>
        <v>0.11335403726708075</v>
      </c>
      <c r="Z14" s="254">
        <v>105</v>
      </c>
      <c r="AA14" s="255">
        <f t="shared" si="12"/>
        <v>3.5365442910070731E-2</v>
      </c>
      <c r="AB14" s="254">
        <v>260</v>
      </c>
      <c r="AC14" s="255">
        <f t="shared" si="13"/>
        <v>5.6793359545653122E-2</v>
      </c>
      <c r="AD14" s="256">
        <v>2480</v>
      </c>
      <c r="AE14" s="257">
        <f t="shared" si="14"/>
        <v>4.9539561734683685E-2</v>
      </c>
      <c r="AF14" s="5"/>
    </row>
    <row r="15" spans="1:32">
      <c r="A15" s="91" t="s">
        <v>1</v>
      </c>
      <c r="B15" s="260">
        <v>4142</v>
      </c>
      <c r="C15" s="259">
        <f t="shared" si="0"/>
        <v>1</v>
      </c>
      <c r="D15" s="260">
        <v>2693</v>
      </c>
      <c r="E15" s="259">
        <f t="shared" si="1"/>
        <v>1</v>
      </c>
      <c r="F15" s="260">
        <v>19415</v>
      </c>
      <c r="G15" s="259">
        <f t="shared" si="2"/>
        <v>1</v>
      </c>
      <c r="H15" s="260">
        <v>2344</v>
      </c>
      <c r="I15" s="259">
        <f t="shared" si="3"/>
        <v>1</v>
      </c>
      <c r="J15" s="260">
        <v>2066</v>
      </c>
      <c r="K15" s="259">
        <f t="shared" si="4"/>
        <v>1</v>
      </c>
      <c r="L15" s="260">
        <v>2214</v>
      </c>
      <c r="M15" s="259">
        <f t="shared" si="5"/>
        <v>1</v>
      </c>
      <c r="N15" s="260">
        <v>844</v>
      </c>
      <c r="O15" s="259">
        <f t="shared" si="6"/>
        <v>1</v>
      </c>
      <c r="P15" s="260">
        <v>1529</v>
      </c>
      <c r="Q15" s="259">
        <f t="shared" si="7"/>
        <v>1</v>
      </c>
      <c r="R15" s="260">
        <v>3940</v>
      </c>
      <c r="S15" s="259">
        <f t="shared" si="8"/>
        <v>1</v>
      </c>
      <c r="T15" s="260">
        <v>2155</v>
      </c>
      <c r="U15" s="259">
        <f t="shared" si="9"/>
        <v>1</v>
      </c>
      <c r="V15" s="260">
        <v>528</v>
      </c>
      <c r="W15" s="259">
        <f t="shared" si="10"/>
        <v>1</v>
      </c>
      <c r="X15" s="260">
        <v>644</v>
      </c>
      <c r="Y15" s="259">
        <f t="shared" si="11"/>
        <v>1</v>
      </c>
      <c r="Z15" s="260">
        <v>2969</v>
      </c>
      <c r="AA15" s="259">
        <f t="shared" si="12"/>
        <v>1</v>
      </c>
      <c r="AB15" s="260">
        <v>4578</v>
      </c>
      <c r="AC15" s="259">
        <f t="shared" si="13"/>
        <v>1</v>
      </c>
      <c r="AD15" s="258">
        <v>50061</v>
      </c>
      <c r="AE15" s="261">
        <v>1</v>
      </c>
      <c r="AF15" s="5"/>
    </row>
  </sheetData>
  <mergeCells count="17">
    <mergeCell ref="AB3:AC4"/>
    <mergeCell ref="AD3:AE4"/>
    <mergeCell ref="A1:AF1"/>
    <mergeCell ref="A3:A4"/>
    <mergeCell ref="L3:M4"/>
    <mergeCell ref="N3:O4"/>
    <mergeCell ref="P3:Q4"/>
    <mergeCell ref="R3:S4"/>
    <mergeCell ref="T3:U4"/>
    <mergeCell ref="B3:C4"/>
    <mergeCell ref="D3:E4"/>
    <mergeCell ref="F3:G4"/>
    <mergeCell ref="H3:I4"/>
    <mergeCell ref="J3:K4"/>
    <mergeCell ref="V3:W4"/>
    <mergeCell ref="X3:Y4"/>
    <mergeCell ref="Z3:AA4"/>
  </mergeCells>
  <printOptions horizontalCentered="1"/>
  <pageMargins left="0.78740157480314965" right="0.19685039370078741" top="0.39370078740157483" bottom="0.19685039370078741" header="0.11811023622047245" footer="0.51181102362204722"/>
  <pageSetup paperSize="9" scale="9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17"/>
  <sheetViews>
    <sheetView zoomScaleNormal="100" workbookViewId="0">
      <selection activeCell="U4" sqref="U4"/>
    </sheetView>
  </sheetViews>
  <sheetFormatPr baseColWidth="10" defaultColWidth="11.44140625" defaultRowHeight="13.2"/>
  <cols>
    <col min="1" max="1" width="30.21875" style="9" customWidth="1"/>
    <col min="2" max="3" width="5.44140625" style="9" bestFit="1" customWidth="1"/>
    <col min="4" max="4" width="6.44140625" style="9" bestFit="1" customWidth="1"/>
    <col min="5" max="6" width="5.44140625" style="9" bestFit="1" customWidth="1"/>
    <col min="7" max="8" width="5" style="9" bestFit="1" customWidth="1"/>
    <col min="9" max="12" width="5.44140625" style="9" bestFit="1" customWidth="1"/>
    <col min="13" max="13" width="6" style="9" customWidth="1"/>
    <col min="14" max="15" width="5.44140625" style="9" bestFit="1" customWidth="1"/>
    <col min="16" max="16" width="6.44140625" style="9" bestFit="1" customWidth="1"/>
    <col min="17" max="17" width="7" style="9" customWidth="1"/>
    <col min="18" max="18" width="10.6640625" style="92" customWidth="1"/>
    <col min="19" max="16384" width="11.44140625" style="9"/>
  </cols>
  <sheetData>
    <row r="1" spans="1:21" ht="35.4" customHeight="1">
      <c r="A1" s="507" t="s">
        <v>319</v>
      </c>
      <c r="B1" s="507"/>
      <c r="C1" s="507"/>
      <c r="D1" s="507"/>
      <c r="E1" s="507"/>
      <c r="F1" s="507"/>
      <c r="G1" s="507"/>
      <c r="H1" s="507"/>
      <c r="I1" s="507"/>
      <c r="J1" s="507"/>
      <c r="K1" s="507"/>
      <c r="L1" s="507"/>
      <c r="M1" s="507"/>
      <c r="N1" s="507"/>
      <c r="O1" s="507"/>
      <c r="P1" s="507"/>
      <c r="Q1" s="507"/>
      <c r="R1" s="507"/>
    </row>
    <row r="2" spans="1:21" ht="35.4" customHeight="1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</row>
    <row r="3" spans="1:21" ht="78.599999999999994" customHeight="1">
      <c r="A3" s="152" t="s">
        <v>318</v>
      </c>
      <c r="B3" s="150" t="s">
        <v>90</v>
      </c>
      <c r="C3" s="150" t="s">
        <v>89</v>
      </c>
      <c r="D3" s="150" t="s">
        <v>19</v>
      </c>
      <c r="E3" s="151" t="s">
        <v>211</v>
      </c>
      <c r="F3" s="150" t="s">
        <v>88</v>
      </c>
      <c r="G3" s="150" t="s">
        <v>17</v>
      </c>
      <c r="H3" s="150" t="s">
        <v>86</v>
      </c>
      <c r="I3" s="150" t="s">
        <v>91</v>
      </c>
      <c r="J3" s="150" t="s">
        <v>92</v>
      </c>
      <c r="K3" s="150" t="s">
        <v>85</v>
      </c>
      <c r="L3" s="150" t="s">
        <v>93</v>
      </c>
      <c r="M3" s="151" t="s">
        <v>213</v>
      </c>
      <c r="N3" s="150" t="s">
        <v>22</v>
      </c>
      <c r="O3" s="150" t="s">
        <v>87</v>
      </c>
      <c r="P3" s="150" t="s">
        <v>84</v>
      </c>
      <c r="Q3" s="146" t="s">
        <v>23</v>
      </c>
      <c r="R3" s="147" t="s">
        <v>95</v>
      </c>
    </row>
    <row r="4" spans="1:21">
      <c r="A4" s="148" t="s">
        <v>130</v>
      </c>
      <c r="B4" s="262">
        <v>1121</v>
      </c>
      <c r="C4" s="262">
        <v>373</v>
      </c>
      <c r="D4" s="262">
        <v>2881</v>
      </c>
      <c r="E4" s="262">
        <v>0</v>
      </c>
      <c r="F4" s="262">
        <v>592</v>
      </c>
      <c r="G4" s="262">
        <v>368</v>
      </c>
      <c r="H4" s="262">
        <v>515</v>
      </c>
      <c r="I4" s="262">
        <v>81</v>
      </c>
      <c r="J4" s="262">
        <v>395</v>
      </c>
      <c r="K4" s="262">
        <v>935</v>
      </c>
      <c r="L4" s="262">
        <v>445</v>
      </c>
      <c r="M4" s="262">
        <v>96</v>
      </c>
      <c r="N4" s="262">
        <v>163</v>
      </c>
      <c r="O4" s="262">
        <v>768</v>
      </c>
      <c r="P4" s="262">
        <v>690</v>
      </c>
      <c r="Q4" s="263">
        <v>9423</v>
      </c>
      <c r="R4" s="264">
        <f>Q4/$Q$17</f>
        <v>0.18750373097204259</v>
      </c>
    </row>
    <row r="5" spans="1:21">
      <c r="A5" s="148" t="s">
        <v>131</v>
      </c>
      <c r="B5" s="262">
        <v>441</v>
      </c>
      <c r="C5" s="262">
        <v>543</v>
      </c>
      <c r="D5" s="262">
        <v>3278</v>
      </c>
      <c r="E5" s="262">
        <v>0</v>
      </c>
      <c r="F5" s="262">
        <v>420</v>
      </c>
      <c r="G5" s="262">
        <v>488</v>
      </c>
      <c r="H5" s="262">
        <v>265</v>
      </c>
      <c r="I5" s="262">
        <v>288</v>
      </c>
      <c r="J5" s="262">
        <v>114</v>
      </c>
      <c r="K5" s="262">
        <v>1232</v>
      </c>
      <c r="L5" s="262">
        <v>406</v>
      </c>
      <c r="M5" s="262">
        <v>92</v>
      </c>
      <c r="N5" s="262">
        <v>31</v>
      </c>
      <c r="O5" s="262">
        <v>388</v>
      </c>
      <c r="P5" s="262">
        <v>759</v>
      </c>
      <c r="Q5" s="263">
        <v>8745</v>
      </c>
      <c r="R5" s="264">
        <f t="shared" ref="R5:R16" si="0">Q5/$Q$17</f>
        <v>0.17401253606606307</v>
      </c>
    </row>
    <row r="6" spans="1:21">
      <c r="A6" s="149" t="s">
        <v>132</v>
      </c>
      <c r="B6" s="262">
        <v>2</v>
      </c>
      <c r="C6" s="262">
        <v>0</v>
      </c>
      <c r="D6" s="262">
        <v>14</v>
      </c>
      <c r="E6" s="262">
        <v>0</v>
      </c>
      <c r="F6" s="262">
        <v>5</v>
      </c>
      <c r="G6" s="262">
        <v>3</v>
      </c>
      <c r="H6" s="262">
        <v>1</v>
      </c>
      <c r="I6" s="262">
        <v>1</v>
      </c>
      <c r="J6" s="262">
        <v>1</v>
      </c>
      <c r="K6" s="262">
        <v>1</v>
      </c>
      <c r="L6" s="262">
        <v>2</v>
      </c>
      <c r="M6" s="262">
        <v>0</v>
      </c>
      <c r="N6" s="262">
        <v>0</v>
      </c>
      <c r="O6" s="262">
        <v>0</v>
      </c>
      <c r="P6" s="262">
        <v>3</v>
      </c>
      <c r="Q6" s="263">
        <v>33</v>
      </c>
      <c r="R6" s="264">
        <f t="shared" si="0"/>
        <v>6.5665107949457765E-4</v>
      </c>
    </row>
    <row r="7" spans="1:21" ht="22.8">
      <c r="A7" s="149" t="s">
        <v>133</v>
      </c>
      <c r="B7" s="262">
        <v>40</v>
      </c>
      <c r="C7" s="262">
        <v>21</v>
      </c>
      <c r="D7" s="262">
        <v>212</v>
      </c>
      <c r="E7" s="262">
        <v>0</v>
      </c>
      <c r="F7" s="262">
        <v>36</v>
      </c>
      <c r="G7" s="262">
        <v>24</v>
      </c>
      <c r="H7" s="262">
        <v>18</v>
      </c>
      <c r="I7" s="262">
        <v>12</v>
      </c>
      <c r="J7" s="262">
        <v>16</v>
      </c>
      <c r="K7" s="262">
        <v>12</v>
      </c>
      <c r="L7" s="262">
        <v>21</v>
      </c>
      <c r="M7" s="262">
        <v>3</v>
      </c>
      <c r="N7" s="262">
        <v>0</v>
      </c>
      <c r="O7" s="262">
        <v>6</v>
      </c>
      <c r="P7" s="262">
        <v>35</v>
      </c>
      <c r="Q7" s="263">
        <v>456</v>
      </c>
      <c r="R7" s="264">
        <f t="shared" si="0"/>
        <v>9.0737240075614359E-3</v>
      </c>
    </row>
    <row r="8" spans="1:21" ht="22.8">
      <c r="A8" s="149" t="s">
        <v>134</v>
      </c>
      <c r="B8" s="262">
        <v>607</v>
      </c>
      <c r="C8" s="262">
        <v>305</v>
      </c>
      <c r="D8" s="262">
        <v>2148</v>
      </c>
      <c r="E8" s="262">
        <v>0</v>
      </c>
      <c r="F8" s="262">
        <v>295</v>
      </c>
      <c r="G8" s="262">
        <v>203</v>
      </c>
      <c r="H8" s="262">
        <v>193</v>
      </c>
      <c r="I8" s="262">
        <v>76</v>
      </c>
      <c r="J8" s="262">
        <v>163</v>
      </c>
      <c r="K8" s="262">
        <v>141</v>
      </c>
      <c r="L8" s="262">
        <v>201</v>
      </c>
      <c r="M8" s="262">
        <v>68</v>
      </c>
      <c r="N8" s="262">
        <v>67</v>
      </c>
      <c r="O8" s="262">
        <v>139</v>
      </c>
      <c r="P8" s="262">
        <v>380</v>
      </c>
      <c r="Q8" s="263">
        <v>4986</v>
      </c>
      <c r="R8" s="264">
        <f t="shared" si="0"/>
        <v>9.9214008556362546E-2</v>
      </c>
    </row>
    <row r="9" spans="1:21">
      <c r="A9" s="149" t="s">
        <v>135</v>
      </c>
      <c r="B9" s="262">
        <v>344</v>
      </c>
      <c r="C9" s="262">
        <v>202</v>
      </c>
      <c r="D9" s="262">
        <v>1325</v>
      </c>
      <c r="E9" s="262">
        <v>3</v>
      </c>
      <c r="F9" s="262">
        <v>211</v>
      </c>
      <c r="G9" s="262">
        <v>212</v>
      </c>
      <c r="H9" s="262">
        <v>178</v>
      </c>
      <c r="I9" s="262">
        <v>60</v>
      </c>
      <c r="J9" s="262">
        <v>124</v>
      </c>
      <c r="K9" s="262">
        <v>222</v>
      </c>
      <c r="L9" s="262">
        <v>116</v>
      </c>
      <c r="M9" s="262">
        <v>62</v>
      </c>
      <c r="N9" s="262">
        <v>68</v>
      </c>
      <c r="O9" s="262">
        <v>148</v>
      </c>
      <c r="P9" s="262">
        <v>378</v>
      </c>
      <c r="Q9" s="263">
        <v>3653</v>
      </c>
      <c r="R9" s="264">
        <f t="shared" si="0"/>
        <v>7.2689284648293703E-2</v>
      </c>
    </row>
    <row r="10" spans="1:21">
      <c r="A10" s="148" t="s">
        <v>136</v>
      </c>
      <c r="B10" s="262">
        <v>169</v>
      </c>
      <c r="C10" s="262">
        <v>122</v>
      </c>
      <c r="D10" s="262">
        <v>847</v>
      </c>
      <c r="E10" s="262">
        <v>17</v>
      </c>
      <c r="F10" s="262">
        <v>144</v>
      </c>
      <c r="G10" s="262">
        <v>112</v>
      </c>
      <c r="H10" s="262">
        <v>122</v>
      </c>
      <c r="I10" s="262">
        <v>58</v>
      </c>
      <c r="J10" s="262">
        <v>90</v>
      </c>
      <c r="K10" s="262">
        <v>99</v>
      </c>
      <c r="L10" s="262">
        <v>131</v>
      </c>
      <c r="M10" s="262">
        <v>26</v>
      </c>
      <c r="N10" s="262">
        <v>20</v>
      </c>
      <c r="O10" s="262">
        <v>87</v>
      </c>
      <c r="P10" s="262">
        <v>238</v>
      </c>
      <c r="Q10" s="263">
        <v>2282</v>
      </c>
      <c r="R10" s="264">
        <f t="shared" si="0"/>
        <v>4.5408417072928066E-2</v>
      </c>
    </row>
    <row r="11" spans="1:21">
      <c r="A11" s="149" t="s">
        <v>137</v>
      </c>
      <c r="B11" s="262">
        <v>16</v>
      </c>
      <c r="C11" s="262">
        <v>5</v>
      </c>
      <c r="D11" s="262">
        <v>83</v>
      </c>
      <c r="E11" s="262">
        <v>0</v>
      </c>
      <c r="F11" s="262">
        <v>7</v>
      </c>
      <c r="G11" s="262">
        <v>13</v>
      </c>
      <c r="H11" s="262">
        <v>16</v>
      </c>
      <c r="I11" s="262">
        <v>11</v>
      </c>
      <c r="J11" s="262">
        <v>10</v>
      </c>
      <c r="K11" s="262">
        <v>12</v>
      </c>
      <c r="L11" s="262">
        <v>6</v>
      </c>
      <c r="M11" s="262">
        <v>4</v>
      </c>
      <c r="N11" s="262">
        <v>1</v>
      </c>
      <c r="O11" s="262">
        <v>11</v>
      </c>
      <c r="P11" s="262">
        <v>20</v>
      </c>
      <c r="Q11" s="263">
        <v>215</v>
      </c>
      <c r="R11" s="264">
        <f t="shared" si="0"/>
        <v>4.2781812754949756E-3</v>
      </c>
    </row>
    <row r="12" spans="1:21">
      <c r="A12" s="149" t="s">
        <v>138</v>
      </c>
      <c r="B12" s="262">
        <v>334</v>
      </c>
      <c r="C12" s="262">
        <v>218</v>
      </c>
      <c r="D12" s="262">
        <v>1153</v>
      </c>
      <c r="E12" s="262">
        <v>0</v>
      </c>
      <c r="F12" s="262">
        <v>229</v>
      </c>
      <c r="G12" s="262">
        <v>155</v>
      </c>
      <c r="H12" s="262">
        <v>184</v>
      </c>
      <c r="I12" s="262">
        <v>87</v>
      </c>
      <c r="J12" s="262">
        <v>218</v>
      </c>
      <c r="K12" s="262">
        <v>99</v>
      </c>
      <c r="L12" s="262">
        <v>224</v>
      </c>
      <c r="M12" s="262">
        <v>77</v>
      </c>
      <c r="N12" s="262">
        <v>87</v>
      </c>
      <c r="O12" s="262">
        <v>107</v>
      </c>
      <c r="P12" s="262">
        <v>321</v>
      </c>
      <c r="Q12" s="263">
        <v>3493</v>
      </c>
      <c r="R12" s="264">
        <f t="shared" si="0"/>
        <v>6.9505521838623019E-2</v>
      </c>
    </row>
    <row r="13" spans="1:21">
      <c r="A13" s="148" t="s">
        <v>212</v>
      </c>
      <c r="B13" s="262">
        <v>15</v>
      </c>
      <c r="C13" s="262">
        <v>22</v>
      </c>
      <c r="D13" s="262">
        <v>445</v>
      </c>
      <c r="E13" s="262">
        <v>0</v>
      </c>
      <c r="F13" s="262">
        <v>10</v>
      </c>
      <c r="G13" s="262">
        <v>18</v>
      </c>
      <c r="H13" s="262">
        <v>15</v>
      </c>
      <c r="I13" s="262">
        <v>1</v>
      </c>
      <c r="J13" s="262">
        <v>10</v>
      </c>
      <c r="K13" s="262">
        <v>31</v>
      </c>
      <c r="L13" s="262">
        <v>38</v>
      </c>
      <c r="M13" s="262">
        <v>2</v>
      </c>
      <c r="N13" s="262">
        <v>13</v>
      </c>
      <c r="O13" s="262">
        <v>57</v>
      </c>
      <c r="P13" s="262">
        <v>70</v>
      </c>
      <c r="Q13" s="263">
        <v>747</v>
      </c>
      <c r="R13" s="264">
        <f t="shared" si="0"/>
        <v>1.4864192617649985E-2</v>
      </c>
    </row>
    <row r="14" spans="1:21" ht="25.8" customHeight="1">
      <c r="A14" s="148" t="s">
        <v>139</v>
      </c>
      <c r="B14" s="262">
        <v>136</v>
      </c>
      <c r="C14" s="262">
        <v>98</v>
      </c>
      <c r="D14" s="262">
        <v>1453</v>
      </c>
      <c r="E14" s="262">
        <v>0</v>
      </c>
      <c r="F14" s="262">
        <v>96</v>
      </c>
      <c r="G14" s="262">
        <v>73</v>
      </c>
      <c r="H14" s="262">
        <v>145</v>
      </c>
      <c r="I14" s="262">
        <v>56</v>
      </c>
      <c r="J14" s="262">
        <v>64</v>
      </c>
      <c r="K14" s="262">
        <v>120</v>
      </c>
      <c r="L14" s="262">
        <v>48</v>
      </c>
      <c r="M14" s="262">
        <v>19</v>
      </c>
      <c r="N14" s="262">
        <v>34</v>
      </c>
      <c r="O14" s="262">
        <v>78</v>
      </c>
      <c r="P14" s="262">
        <v>234</v>
      </c>
      <c r="Q14" s="263">
        <v>2654</v>
      </c>
      <c r="R14" s="264">
        <f t="shared" si="0"/>
        <v>5.2810665605412394E-2</v>
      </c>
    </row>
    <row r="15" spans="1:21">
      <c r="A15" s="149" t="s">
        <v>101</v>
      </c>
      <c r="B15" s="262">
        <v>49</v>
      </c>
      <c r="C15" s="262">
        <v>35</v>
      </c>
      <c r="D15" s="262">
        <v>51</v>
      </c>
      <c r="E15" s="262">
        <v>156</v>
      </c>
      <c r="F15" s="262">
        <v>24</v>
      </c>
      <c r="G15" s="262">
        <v>30</v>
      </c>
      <c r="H15" s="262">
        <v>12</v>
      </c>
      <c r="I15" s="262">
        <v>13</v>
      </c>
      <c r="J15" s="262">
        <v>32</v>
      </c>
      <c r="K15" s="262">
        <v>79</v>
      </c>
      <c r="L15" s="262">
        <v>26</v>
      </c>
      <c r="M15" s="262">
        <v>12</v>
      </c>
      <c r="N15" s="262">
        <v>10</v>
      </c>
      <c r="O15" s="262">
        <v>25</v>
      </c>
      <c r="P15" s="262">
        <v>44</v>
      </c>
      <c r="Q15" s="263">
        <v>598</v>
      </c>
      <c r="R15" s="264">
        <f t="shared" si="0"/>
        <v>1.1899313501144164E-2</v>
      </c>
    </row>
    <row r="16" spans="1:21">
      <c r="A16" s="148" t="s">
        <v>96</v>
      </c>
      <c r="B16" s="265">
        <v>868</v>
      </c>
      <c r="C16" s="265">
        <v>749</v>
      </c>
      <c r="D16" s="265">
        <v>5525</v>
      </c>
      <c r="E16" s="265">
        <v>18</v>
      </c>
      <c r="F16" s="265">
        <v>275</v>
      </c>
      <c r="G16" s="265">
        <v>367</v>
      </c>
      <c r="H16" s="265">
        <v>550</v>
      </c>
      <c r="I16" s="265">
        <v>100</v>
      </c>
      <c r="J16" s="265">
        <v>292</v>
      </c>
      <c r="K16" s="265">
        <v>957</v>
      </c>
      <c r="L16" s="265">
        <v>491</v>
      </c>
      <c r="M16" s="265">
        <v>67</v>
      </c>
      <c r="N16" s="265">
        <v>150</v>
      </c>
      <c r="O16" s="265">
        <v>1155</v>
      </c>
      <c r="P16" s="265">
        <v>1406</v>
      </c>
      <c r="Q16" s="263">
        <v>12970</v>
      </c>
      <c r="R16" s="264">
        <f t="shared" si="0"/>
        <v>0.25808377275892946</v>
      </c>
      <c r="U16" s="137"/>
    </row>
    <row r="17" spans="1:18" ht="13.8">
      <c r="A17" s="93" t="s">
        <v>1</v>
      </c>
      <c r="B17" s="266">
        <v>4142</v>
      </c>
      <c r="C17" s="266">
        <v>2693</v>
      </c>
      <c r="D17" s="266">
        <v>19415</v>
      </c>
      <c r="E17" s="266">
        <v>194</v>
      </c>
      <c r="F17" s="266">
        <v>2344</v>
      </c>
      <c r="G17" s="266">
        <v>2066</v>
      </c>
      <c r="H17" s="266">
        <v>2214</v>
      </c>
      <c r="I17" s="266">
        <v>844</v>
      </c>
      <c r="J17" s="266">
        <v>1529</v>
      </c>
      <c r="K17" s="266">
        <v>3940</v>
      </c>
      <c r="L17" s="266">
        <v>2155</v>
      </c>
      <c r="M17" s="266">
        <v>528</v>
      </c>
      <c r="N17" s="266">
        <v>644</v>
      </c>
      <c r="O17" s="266">
        <v>2969</v>
      </c>
      <c r="P17" s="266">
        <v>4578</v>
      </c>
      <c r="Q17" s="266">
        <v>50255</v>
      </c>
      <c r="R17" s="267">
        <f t="shared" ref="R17" si="1">SUM(R4:R16)</f>
        <v>1</v>
      </c>
    </row>
  </sheetData>
  <mergeCells count="1">
    <mergeCell ref="A1:R1"/>
  </mergeCells>
  <printOptions horizontalCentered="1"/>
  <pageMargins left="0.78740157480314965" right="0.19685039370078741" top="0.78740157480314965" bottom="0.19685039370078741" header="0.11811023622047245" footer="0.51181102362204722"/>
  <pageSetup paperSize="9" scale="9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4:Q21"/>
  <sheetViews>
    <sheetView topLeftCell="A4" zoomScaleNormal="100" workbookViewId="0">
      <selection activeCell="M26" sqref="M26"/>
    </sheetView>
  </sheetViews>
  <sheetFormatPr baseColWidth="10" defaultRowHeight="13.2"/>
  <cols>
    <col min="1" max="1" width="12.21875" customWidth="1"/>
    <col min="2" max="16" width="6.6640625" customWidth="1"/>
    <col min="17" max="17" width="12.21875" customWidth="1"/>
  </cols>
  <sheetData>
    <row r="4" spans="1:17" ht="15.6">
      <c r="A4" s="484" t="s">
        <v>309</v>
      </c>
      <c r="B4" s="484"/>
      <c r="C4" s="484"/>
      <c r="D4" s="484"/>
      <c r="E4" s="484"/>
      <c r="F4" s="484"/>
      <c r="G4" s="484"/>
      <c r="H4" s="484"/>
      <c r="I4" s="484"/>
      <c r="J4" s="484"/>
      <c r="K4" s="484"/>
      <c r="L4" s="484"/>
      <c r="M4" s="484"/>
      <c r="N4" s="484"/>
      <c r="O4" s="484"/>
      <c r="P4" s="484"/>
    </row>
    <row r="6" spans="1:17" ht="15.6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7" ht="80.400000000000006" customHeight="1">
      <c r="A7" s="28"/>
      <c r="B7" s="29" t="s">
        <v>90</v>
      </c>
      <c r="C7" s="30" t="s">
        <v>89</v>
      </c>
      <c r="D7" s="29" t="s">
        <v>19</v>
      </c>
      <c r="E7" s="29" t="s">
        <v>16</v>
      </c>
      <c r="F7" s="29" t="s">
        <v>88</v>
      </c>
      <c r="G7" s="29" t="s">
        <v>17</v>
      </c>
      <c r="H7" s="29" t="s">
        <v>86</v>
      </c>
      <c r="I7" s="29" t="s">
        <v>91</v>
      </c>
      <c r="J7" s="29" t="s">
        <v>92</v>
      </c>
      <c r="K7" s="29" t="s">
        <v>85</v>
      </c>
      <c r="L7" s="30" t="s">
        <v>93</v>
      </c>
      <c r="M7" s="29" t="s">
        <v>21</v>
      </c>
      <c r="N7" s="29" t="s">
        <v>22</v>
      </c>
      <c r="O7" s="29" t="s">
        <v>87</v>
      </c>
      <c r="P7" s="29" t="s">
        <v>84</v>
      </c>
      <c r="Q7" s="31" t="s">
        <v>23</v>
      </c>
    </row>
    <row r="8" spans="1:17" ht="14.4" customHeight="1">
      <c r="A8" s="32" t="s">
        <v>60</v>
      </c>
      <c r="B8" s="17">
        <v>2215</v>
      </c>
      <c r="C8" s="18">
        <v>1374</v>
      </c>
      <c r="D8" s="18">
        <v>8522</v>
      </c>
      <c r="E8" s="18">
        <v>148</v>
      </c>
      <c r="F8" s="18">
        <v>1213</v>
      </c>
      <c r="G8" s="18">
        <v>846</v>
      </c>
      <c r="H8" s="18">
        <v>970</v>
      </c>
      <c r="I8" s="18">
        <v>432</v>
      </c>
      <c r="J8" s="18">
        <v>792</v>
      </c>
      <c r="K8" s="18">
        <v>1272</v>
      </c>
      <c r="L8" s="18">
        <v>1068</v>
      </c>
      <c r="M8" s="18">
        <v>286</v>
      </c>
      <c r="N8" s="18">
        <v>364</v>
      </c>
      <c r="O8" s="18">
        <v>1334</v>
      </c>
      <c r="P8" s="18">
        <v>2046</v>
      </c>
      <c r="Q8" s="33">
        <v>20049</v>
      </c>
    </row>
    <row r="9" spans="1:17" ht="14.4" customHeight="1">
      <c r="A9" s="32" t="s">
        <v>61</v>
      </c>
      <c r="B9" s="18">
        <v>2275</v>
      </c>
      <c r="C9" s="18">
        <v>1454</v>
      </c>
      <c r="D9" s="18">
        <v>8858</v>
      </c>
      <c r="E9" s="18">
        <v>160</v>
      </c>
      <c r="F9" s="18">
        <v>1297</v>
      </c>
      <c r="G9" s="18">
        <v>969</v>
      </c>
      <c r="H9" s="18">
        <v>972</v>
      </c>
      <c r="I9" s="18">
        <v>421</v>
      </c>
      <c r="J9" s="18">
        <v>845</v>
      </c>
      <c r="K9" s="18">
        <v>1390</v>
      </c>
      <c r="L9" s="18">
        <v>1196</v>
      </c>
      <c r="M9" s="18">
        <v>286</v>
      </c>
      <c r="N9" s="18">
        <v>368</v>
      </c>
      <c r="O9" s="18">
        <v>1313</v>
      </c>
      <c r="P9" s="18">
        <v>2196</v>
      </c>
      <c r="Q9" s="33">
        <v>21102</v>
      </c>
    </row>
    <row r="10" spans="1:17" ht="14.4" customHeight="1">
      <c r="A10" s="32" t="s">
        <v>62</v>
      </c>
      <c r="B10" s="18">
        <v>2411</v>
      </c>
      <c r="C10" s="18">
        <v>1554</v>
      </c>
      <c r="D10" s="18">
        <v>9304</v>
      </c>
      <c r="E10" s="18">
        <v>152</v>
      </c>
      <c r="F10" s="18">
        <v>1327</v>
      </c>
      <c r="G10" s="18">
        <v>1064</v>
      </c>
      <c r="H10" s="18">
        <v>951</v>
      </c>
      <c r="I10" s="18">
        <v>445</v>
      </c>
      <c r="J10" s="18">
        <v>868</v>
      </c>
      <c r="K10" s="18">
        <v>1380</v>
      </c>
      <c r="L10" s="18">
        <v>1246</v>
      </c>
      <c r="M10" s="18">
        <v>268</v>
      </c>
      <c r="N10" s="18">
        <v>392</v>
      </c>
      <c r="O10" s="18">
        <v>1403</v>
      </c>
      <c r="P10" s="18">
        <v>2227</v>
      </c>
      <c r="Q10" s="33">
        <v>21637</v>
      </c>
    </row>
    <row r="11" spans="1:17" ht="14.4" customHeight="1">
      <c r="A11" s="32" t="s">
        <v>63</v>
      </c>
      <c r="B11" s="18">
        <v>2299</v>
      </c>
      <c r="C11" s="18">
        <v>1503</v>
      </c>
      <c r="D11" s="18">
        <v>8497</v>
      </c>
      <c r="E11" s="18">
        <v>137</v>
      </c>
      <c r="F11" s="18">
        <v>1241</v>
      </c>
      <c r="G11" s="18">
        <v>1010</v>
      </c>
      <c r="H11" s="18">
        <v>986</v>
      </c>
      <c r="I11" s="18">
        <v>422</v>
      </c>
      <c r="J11" s="18">
        <v>865</v>
      </c>
      <c r="K11" s="18">
        <v>1258</v>
      </c>
      <c r="L11" s="18">
        <v>1181</v>
      </c>
      <c r="M11" s="18">
        <v>272</v>
      </c>
      <c r="N11" s="18">
        <v>371</v>
      </c>
      <c r="O11" s="18">
        <v>1215</v>
      </c>
      <c r="P11" s="18">
        <v>2227</v>
      </c>
      <c r="Q11" s="33">
        <v>20421</v>
      </c>
    </row>
    <row r="12" spans="1:17" ht="14.4" customHeight="1">
      <c r="A12" s="32" t="s">
        <v>64</v>
      </c>
      <c r="B12" s="18">
        <v>2269</v>
      </c>
      <c r="C12" s="18">
        <v>1357</v>
      </c>
      <c r="D12" s="18">
        <v>7956</v>
      </c>
      <c r="E12" s="18">
        <v>103</v>
      </c>
      <c r="F12" s="18">
        <v>1226</v>
      </c>
      <c r="G12" s="18">
        <v>956</v>
      </c>
      <c r="H12" s="18">
        <v>936</v>
      </c>
      <c r="I12" s="18">
        <v>435</v>
      </c>
      <c r="J12" s="18">
        <v>821</v>
      </c>
      <c r="K12" s="18">
        <v>1255</v>
      </c>
      <c r="L12" s="18">
        <v>1199</v>
      </c>
      <c r="M12" s="18">
        <v>262</v>
      </c>
      <c r="N12" s="18">
        <v>354</v>
      </c>
      <c r="O12" s="18">
        <v>1193</v>
      </c>
      <c r="P12" s="18">
        <v>2049</v>
      </c>
      <c r="Q12" s="33">
        <v>19485</v>
      </c>
    </row>
    <row r="13" spans="1:17" ht="14.4" customHeight="1">
      <c r="A13" s="32" t="s">
        <v>65</v>
      </c>
      <c r="B13" s="18">
        <v>2160</v>
      </c>
      <c r="C13" s="18">
        <v>1323</v>
      </c>
      <c r="D13" s="18">
        <v>7378</v>
      </c>
      <c r="E13" s="18">
        <v>54</v>
      </c>
      <c r="F13" s="18">
        <v>1155</v>
      </c>
      <c r="G13" s="18">
        <v>942</v>
      </c>
      <c r="H13" s="18">
        <v>881</v>
      </c>
      <c r="I13" s="18">
        <v>379</v>
      </c>
      <c r="J13" s="18">
        <v>748</v>
      </c>
      <c r="K13" s="18">
        <v>1069</v>
      </c>
      <c r="L13" s="18">
        <v>1078</v>
      </c>
      <c r="M13" s="18">
        <v>245</v>
      </c>
      <c r="N13" s="18">
        <v>320</v>
      </c>
      <c r="O13" s="18">
        <v>1033</v>
      </c>
      <c r="P13" s="18">
        <v>1885</v>
      </c>
      <c r="Q13" s="33">
        <v>18078</v>
      </c>
    </row>
    <row r="14" spans="1:17" ht="14.4" customHeight="1">
      <c r="A14" s="32" t="s">
        <v>66</v>
      </c>
      <c r="B14" s="18">
        <v>2005</v>
      </c>
      <c r="C14" s="18">
        <v>831</v>
      </c>
      <c r="D14" s="18">
        <v>7124</v>
      </c>
      <c r="E14" s="18">
        <v>39</v>
      </c>
      <c r="F14" s="18">
        <v>737</v>
      </c>
      <c r="G14" s="18">
        <v>904</v>
      </c>
      <c r="H14" s="18">
        <v>488</v>
      </c>
      <c r="I14" s="18">
        <v>360</v>
      </c>
      <c r="J14" s="18">
        <v>722</v>
      </c>
      <c r="K14" s="18">
        <v>913</v>
      </c>
      <c r="L14" s="18">
        <v>710</v>
      </c>
      <c r="M14" s="18">
        <v>223</v>
      </c>
      <c r="N14" s="18">
        <v>216</v>
      </c>
      <c r="O14" s="18">
        <v>899</v>
      </c>
      <c r="P14" s="18">
        <v>1618</v>
      </c>
      <c r="Q14" s="33">
        <v>15604</v>
      </c>
    </row>
    <row r="15" spans="1:17" ht="14.4" customHeight="1">
      <c r="A15" s="32" t="s">
        <v>67</v>
      </c>
      <c r="B15" s="18">
        <v>1269</v>
      </c>
      <c r="C15" s="18">
        <v>1234</v>
      </c>
      <c r="D15" s="18">
        <v>6042</v>
      </c>
      <c r="E15" s="18">
        <v>22</v>
      </c>
      <c r="F15" s="18">
        <v>1016</v>
      </c>
      <c r="G15" s="18">
        <v>541</v>
      </c>
      <c r="H15" s="18">
        <v>1163</v>
      </c>
      <c r="I15" s="18">
        <v>232</v>
      </c>
      <c r="J15" s="18">
        <v>25</v>
      </c>
      <c r="K15" s="18">
        <v>587</v>
      </c>
      <c r="L15" s="18">
        <v>998</v>
      </c>
      <c r="M15" s="18">
        <v>132</v>
      </c>
      <c r="N15" s="18">
        <v>114</v>
      </c>
      <c r="O15" s="18">
        <v>492</v>
      </c>
      <c r="P15" s="18">
        <v>977</v>
      </c>
      <c r="Q15" s="33">
        <v>12796</v>
      </c>
    </row>
    <row r="16" spans="1:17" ht="14.4" customHeight="1">
      <c r="A16" s="32" t="s">
        <v>68</v>
      </c>
      <c r="B16" s="18">
        <v>2236</v>
      </c>
      <c r="C16" s="18">
        <v>1297</v>
      </c>
      <c r="D16" s="18">
        <v>8013</v>
      </c>
      <c r="E16" s="18">
        <v>20</v>
      </c>
      <c r="F16" s="18">
        <v>1127</v>
      </c>
      <c r="G16" s="18">
        <v>939</v>
      </c>
      <c r="H16" s="18">
        <v>940</v>
      </c>
      <c r="I16" s="18">
        <v>411</v>
      </c>
      <c r="J16" s="18">
        <v>701</v>
      </c>
      <c r="K16" s="18">
        <v>1180</v>
      </c>
      <c r="L16" s="18">
        <v>1188</v>
      </c>
      <c r="M16" s="18">
        <v>262</v>
      </c>
      <c r="N16" s="18">
        <v>317</v>
      </c>
      <c r="O16" s="18">
        <v>1071</v>
      </c>
      <c r="P16" s="18">
        <v>1893</v>
      </c>
      <c r="Q16" s="33">
        <v>19058</v>
      </c>
    </row>
    <row r="17" spans="1:17" ht="14.4" customHeight="1">
      <c r="A17" s="32" t="s">
        <v>69</v>
      </c>
      <c r="B17" s="18">
        <v>2490</v>
      </c>
      <c r="C17" s="18">
        <v>1572</v>
      </c>
      <c r="D17" s="18">
        <v>9806</v>
      </c>
      <c r="E17" s="18">
        <v>19</v>
      </c>
      <c r="F17" s="18">
        <v>1313</v>
      </c>
      <c r="G17" s="18">
        <v>1055</v>
      </c>
      <c r="H17" s="18">
        <v>1042</v>
      </c>
      <c r="I17" s="18">
        <v>474</v>
      </c>
      <c r="J17" s="18">
        <v>907</v>
      </c>
      <c r="K17" s="18">
        <v>1370</v>
      </c>
      <c r="L17" s="18">
        <v>1379</v>
      </c>
      <c r="M17" s="18">
        <v>283</v>
      </c>
      <c r="N17" s="18">
        <v>345</v>
      </c>
      <c r="O17" s="18">
        <v>1289</v>
      </c>
      <c r="P17" s="18">
        <v>2182</v>
      </c>
      <c r="Q17" s="33">
        <v>22302</v>
      </c>
    </row>
    <row r="18" spans="1:17" ht="14.4" customHeight="1">
      <c r="A18" s="32" t="s">
        <v>70</v>
      </c>
      <c r="B18" s="18">
        <v>2334</v>
      </c>
      <c r="C18" s="18">
        <v>1425</v>
      </c>
      <c r="D18" s="18">
        <v>9304</v>
      </c>
      <c r="E18" s="18">
        <v>31</v>
      </c>
      <c r="F18" s="18">
        <v>1298</v>
      </c>
      <c r="G18" s="18">
        <v>1019</v>
      </c>
      <c r="H18" s="18">
        <v>995</v>
      </c>
      <c r="I18" s="18">
        <v>470</v>
      </c>
      <c r="J18" s="18">
        <v>851</v>
      </c>
      <c r="K18" s="18">
        <v>1219</v>
      </c>
      <c r="L18" s="18">
        <v>1238</v>
      </c>
      <c r="M18" s="18">
        <v>273</v>
      </c>
      <c r="N18" s="18">
        <v>371</v>
      </c>
      <c r="O18" s="18">
        <v>1321</v>
      </c>
      <c r="P18" s="18">
        <v>2112</v>
      </c>
      <c r="Q18" s="33">
        <v>21301</v>
      </c>
    </row>
    <row r="19" spans="1:17" ht="14.4" customHeight="1">
      <c r="A19" s="32" t="s">
        <v>71</v>
      </c>
      <c r="B19" s="18">
        <v>2266</v>
      </c>
      <c r="C19" s="18">
        <v>1371</v>
      </c>
      <c r="D19" s="18">
        <v>8542</v>
      </c>
      <c r="E19" s="18">
        <v>24</v>
      </c>
      <c r="F19" s="18">
        <v>1164</v>
      </c>
      <c r="G19" s="18">
        <v>937</v>
      </c>
      <c r="H19" s="18">
        <v>961</v>
      </c>
      <c r="I19" s="18">
        <v>443</v>
      </c>
      <c r="J19" s="18">
        <v>853</v>
      </c>
      <c r="K19" s="18">
        <v>87</v>
      </c>
      <c r="L19" s="18">
        <v>1196</v>
      </c>
      <c r="M19" s="18">
        <v>253</v>
      </c>
      <c r="N19" s="18">
        <v>374</v>
      </c>
      <c r="O19" s="18">
        <v>1391</v>
      </c>
      <c r="P19" s="18">
        <v>2015</v>
      </c>
      <c r="Q19" s="33">
        <v>19176</v>
      </c>
    </row>
    <row r="20" spans="1:17" ht="14.4" customHeight="1">
      <c r="A20" s="34" t="s">
        <v>310</v>
      </c>
      <c r="B20" s="391">
        <v>6149</v>
      </c>
      <c r="C20" s="391">
        <v>4222</v>
      </c>
      <c r="D20" s="391">
        <v>26369</v>
      </c>
      <c r="E20" s="391">
        <v>490</v>
      </c>
      <c r="F20" s="391">
        <v>3256</v>
      </c>
      <c r="G20" s="391">
        <v>2878</v>
      </c>
      <c r="H20" s="391">
        <v>3964</v>
      </c>
      <c r="I20" s="391">
        <v>1162</v>
      </c>
      <c r="J20" s="391">
        <v>2306</v>
      </c>
      <c r="K20" s="391">
        <v>4319</v>
      </c>
      <c r="L20" s="391">
        <v>3668</v>
      </c>
      <c r="M20" s="391">
        <v>912</v>
      </c>
      <c r="N20" s="391">
        <v>1090</v>
      </c>
      <c r="O20" s="391">
        <v>4508</v>
      </c>
      <c r="P20" s="391">
        <v>6239</v>
      </c>
      <c r="Q20" s="33">
        <v>50147</v>
      </c>
    </row>
    <row r="21" spans="1:17">
      <c r="A21" s="392" t="s">
        <v>231</v>
      </c>
      <c r="B21" s="393">
        <v>5606</v>
      </c>
      <c r="C21" s="393">
        <v>4074</v>
      </c>
      <c r="D21" s="393">
        <v>23550</v>
      </c>
      <c r="E21" s="393">
        <v>634</v>
      </c>
      <c r="F21" s="393">
        <v>2930</v>
      </c>
      <c r="G21" s="393">
        <v>2627</v>
      </c>
      <c r="H21" s="393">
        <v>3533</v>
      </c>
      <c r="I21" s="393">
        <v>1060</v>
      </c>
      <c r="J21" s="393">
        <v>2243</v>
      </c>
      <c r="K21" s="393">
        <v>4193</v>
      </c>
      <c r="L21" s="393">
        <v>3300</v>
      </c>
      <c r="M21" s="393">
        <v>881</v>
      </c>
      <c r="N21" s="393">
        <v>1030</v>
      </c>
      <c r="O21" s="393">
        <v>4019</v>
      </c>
      <c r="P21" s="393">
        <v>6325</v>
      </c>
      <c r="Q21" s="394">
        <v>46743</v>
      </c>
    </row>
  </sheetData>
  <mergeCells count="1">
    <mergeCell ref="A4:P4"/>
  </mergeCells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  <pageSetUpPr fitToPage="1"/>
  </sheetPr>
  <dimension ref="A2:S21"/>
  <sheetViews>
    <sheetView zoomScale="85" zoomScaleNormal="85" workbookViewId="0">
      <selection activeCell="J18" sqref="J18"/>
    </sheetView>
  </sheetViews>
  <sheetFormatPr baseColWidth="10" defaultRowHeight="13.2"/>
  <cols>
    <col min="1" max="1" width="9.44140625" customWidth="1"/>
    <col min="2" max="4" width="7.5546875" bestFit="1" customWidth="1"/>
    <col min="5" max="5" width="6.5546875" bestFit="1" customWidth="1"/>
    <col min="6" max="8" width="7.5546875" bestFit="1" customWidth="1"/>
    <col min="9" max="9" width="6.6640625" bestFit="1" customWidth="1"/>
    <col min="10" max="10" width="6.5546875" bestFit="1" customWidth="1"/>
    <col min="11" max="12" width="7.5546875" bestFit="1" customWidth="1"/>
    <col min="13" max="14" width="6.5546875" bestFit="1" customWidth="1"/>
    <col min="15" max="16" width="7.5546875" bestFit="1" customWidth="1"/>
    <col min="17" max="17" width="9.109375" bestFit="1" customWidth="1"/>
  </cols>
  <sheetData>
    <row r="2" spans="1:19" ht="15.6">
      <c r="A2" s="445" t="s">
        <v>308</v>
      </c>
      <c r="B2" s="445"/>
      <c r="C2" s="445"/>
      <c r="D2" s="445"/>
      <c r="E2" s="445"/>
      <c r="F2" s="445"/>
      <c r="G2" s="445"/>
      <c r="H2" s="445"/>
      <c r="I2" s="445"/>
      <c r="J2" s="445"/>
      <c r="K2" s="445"/>
      <c r="L2" s="445"/>
      <c r="M2" s="445"/>
      <c r="N2" s="445"/>
      <c r="O2" s="445"/>
      <c r="P2" s="445"/>
      <c r="Q2" s="445"/>
    </row>
    <row r="3" spans="1:19" ht="40.200000000000003" customHeight="1">
      <c r="A3" s="11"/>
    </row>
    <row r="4" spans="1:19" ht="63" customHeight="1">
      <c r="A4" s="95"/>
      <c r="B4" s="145" t="s">
        <v>90</v>
      </c>
      <c r="C4" s="145" t="s">
        <v>89</v>
      </c>
      <c r="D4" s="145" t="s">
        <v>19</v>
      </c>
      <c r="E4" s="145" t="s">
        <v>306</v>
      </c>
      <c r="F4" s="145" t="s">
        <v>88</v>
      </c>
      <c r="G4" s="145" t="s">
        <v>17</v>
      </c>
      <c r="H4" s="145" t="s">
        <v>86</v>
      </c>
      <c r="I4" s="145" t="s">
        <v>91</v>
      </c>
      <c r="J4" s="145" t="s">
        <v>92</v>
      </c>
      <c r="K4" s="145" t="s">
        <v>85</v>
      </c>
      <c r="L4" s="145" t="s">
        <v>93</v>
      </c>
      <c r="M4" s="145" t="s">
        <v>21</v>
      </c>
      <c r="N4" s="145" t="s">
        <v>22</v>
      </c>
      <c r="O4" s="145" t="s">
        <v>87</v>
      </c>
      <c r="P4" s="145" t="s">
        <v>84</v>
      </c>
      <c r="Q4" s="211" t="s">
        <v>1</v>
      </c>
      <c r="S4" s="115"/>
    </row>
    <row r="5" spans="1:19">
      <c r="A5" s="96" t="s">
        <v>60</v>
      </c>
      <c r="B5" s="268">
        <v>23784</v>
      </c>
      <c r="C5" s="269">
        <v>12617</v>
      </c>
      <c r="D5" s="269">
        <v>72756</v>
      </c>
      <c r="E5" s="269">
        <v>3158</v>
      </c>
      <c r="F5" s="269">
        <v>12618</v>
      </c>
      <c r="G5" s="269">
        <v>7202</v>
      </c>
      <c r="H5" s="269">
        <v>8243</v>
      </c>
      <c r="I5" s="269">
        <v>4188</v>
      </c>
      <c r="J5" s="269">
        <v>6789</v>
      </c>
      <c r="K5" s="269">
        <v>12103</v>
      </c>
      <c r="L5" s="269">
        <v>10365</v>
      </c>
      <c r="M5" s="269">
        <v>2496</v>
      </c>
      <c r="N5" s="269">
        <v>3056</v>
      </c>
      <c r="O5" s="269">
        <v>12262</v>
      </c>
      <c r="P5" s="269">
        <v>19815</v>
      </c>
      <c r="Q5" s="270">
        <f t="shared" ref="Q5:Q16" si="0">SUM(B5:P5)</f>
        <v>211452</v>
      </c>
    </row>
    <row r="6" spans="1:19">
      <c r="A6" s="96" t="s">
        <v>61</v>
      </c>
      <c r="B6" s="269">
        <v>23606</v>
      </c>
      <c r="C6" s="269">
        <v>12627</v>
      </c>
      <c r="D6" s="269">
        <v>71011</v>
      </c>
      <c r="E6" s="269">
        <v>2919</v>
      </c>
      <c r="F6" s="269">
        <v>12779</v>
      </c>
      <c r="G6" s="269">
        <v>9538</v>
      </c>
      <c r="H6" s="269">
        <v>7964</v>
      </c>
      <c r="I6" s="269">
        <v>3957</v>
      </c>
      <c r="J6" s="269">
        <v>7244</v>
      </c>
      <c r="K6" s="269">
        <v>12409</v>
      </c>
      <c r="L6" s="269">
        <v>11038</v>
      </c>
      <c r="M6" s="269">
        <v>2424</v>
      </c>
      <c r="N6" s="269">
        <v>2632</v>
      </c>
      <c r="O6" s="269">
        <v>11835</v>
      </c>
      <c r="P6" s="269">
        <v>20842</v>
      </c>
      <c r="Q6" s="270">
        <f t="shared" si="0"/>
        <v>212825</v>
      </c>
    </row>
    <row r="7" spans="1:19">
      <c r="A7" s="96" t="s">
        <v>62</v>
      </c>
      <c r="B7" s="269">
        <v>26183</v>
      </c>
      <c r="C7" s="269">
        <v>14345</v>
      </c>
      <c r="D7" s="269">
        <v>77555</v>
      </c>
      <c r="E7" s="269">
        <v>2701</v>
      </c>
      <c r="F7" s="269">
        <v>13900</v>
      </c>
      <c r="G7" s="269">
        <v>10345</v>
      </c>
      <c r="H7" s="269">
        <v>7871</v>
      </c>
      <c r="I7" s="269">
        <v>4262</v>
      </c>
      <c r="J7" s="269">
        <v>7769</v>
      </c>
      <c r="K7" s="269">
        <v>12865</v>
      </c>
      <c r="L7" s="269">
        <v>12116</v>
      </c>
      <c r="M7" s="269">
        <v>2017</v>
      </c>
      <c r="N7" s="269">
        <v>3041</v>
      </c>
      <c r="O7" s="269">
        <v>12829</v>
      </c>
      <c r="P7" s="269">
        <v>21669</v>
      </c>
      <c r="Q7" s="270">
        <f t="shared" si="0"/>
        <v>229468</v>
      </c>
    </row>
    <row r="8" spans="1:19">
      <c r="A8" s="96" t="s">
        <v>63</v>
      </c>
      <c r="B8" s="269">
        <v>24595</v>
      </c>
      <c r="C8" s="269">
        <v>13123</v>
      </c>
      <c r="D8" s="269">
        <v>72000</v>
      </c>
      <c r="E8" s="269">
        <v>2570</v>
      </c>
      <c r="F8" s="269">
        <v>13179</v>
      </c>
      <c r="G8" s="269">
        <v>9304</v>
      </c>
      <c r="H8" s="269">
        <v>8475</v>
      </c>
      <c r="I8" s="269">
        <v>3492</v>
      </c>
      <c r="J8" s="269">
        <v>7136</v>
      </c>
      <c r="K8" s="269">
        <v>11270</v>
      </c>
      <c r="L8" s="269">
        <v>11120</v>
      </c>
      <c r="M8" s="269">
        <v>2167</v>
      </c>
      <c r="N8" s="269">
        <v>2705</v>
      </c>
      <c r="O8" s="269">
        <v>10384</v>
      </c>
      <c r="P8" s="269">
        <v>21885</v>
      </c>
      <c r="Q8" s="270">
        <f t="shared" si="0"/>
        <v>213405</v>
      </c>
    </row>
    <row r="9" spans="1:19">
      <c r="A9" s="96" t="s">
        <v>64</v>
      </c>
      <c r="B9" s="269">
        <v>24534</v>
      </c>
      <c r="C9" s="269">
        <v>11714</v>
      </c>
      <c r="D9" s="269">
        <v>63530</v>
      </c>
      <c r="E9" s="269">
        <v>2339</v>
      </c>
      <c r="F9" s="269">
        <v>13126</v>
      </c>
      <c r="G9" s="269">
        <v>8883</v>
      </c>
      <c r="H9" s="269">
        <v>8277</v>
      </c>
      <c r="I9" s="269">
        <v>4041</v>
      </c>
      <c r="J9" s="269">
        <v>7121</v>
      </c>
      <c r="K9" s="269">
        <v>11649</v>
      </c>
      <c r="L9" s="269">
        <v>11651</v>
      </c>
      <c r="M9" s="269">
        <v>1993</v>
      </c>
      <c r="N9" s="269">
        <v>2643</v>
      </c>
      <c r="O9" s="269">
        <v>9783</v>
      </c>
      <c r="P9" s="269">
        <v>19650</v>
      </c>
      <c r="Q9" s="270">
        <f t="shared" si="0"/>
        <v>200934</v>
      </c>
    </row>
    <row r="10" spans="1:19">
      <c r="A10" s="96" t="s">
        <v>65</v>
      </c>
      <c r="B10" s="269">
        <v>21731</v>
      </c>
      <c r="C10" s="269">
        <v>11814</v>
      </c>
      <c r="D10" s="269">
        <v>57283</v>
      </c>
      <c r="E10" s="269">
        <v>564</v>
      </c>
      <c r="F10" s="269">
        <v>11732</v>
      </c>
      <c r="G10" s="269">
        <v>8460</v>
      </c>
      <c r="H10" s="269">
        <v>7437</v>
      </c>
      <c r="I10" s="269">
        <v>3182</v>
      </c>
      <c r="J10" s="269">
        <v>6262</v>
      </c>
      <c r="K10" s="269">
        <v>10014</v>
      </c>
      <c r="L10" s="269">
        <v>9868</v>
      </c>
      <c r="M10" s="269">
        <v>1753</v>
      </c>
      <c r="N10" s="269">
        <v>2270</v>
      </c>
      <c r="O10" s="269">
        <v>8887</v>
      </c>
      <c r="P10" s="269">
        <v>16762</v>
      </c>
      <c r="Q10" s="270">
        <f t="shared" si="0"/>
        <v>178019</v>
      </c>
    </row>
    <row r="11" spans="1:19">
      <c r="A11" s="96" t="s">
        <v>66</v>
      </c>
      <c r="B11" s="269">
        <v>18502</v>
      </c>
      <c r="C11" s="269">
        <v>5383</v>
      </c>
      <c r="D11" s="269">
        <v>53758</v>
      </c>
      <c r="E11" s="269">
        <v>439</v>
      </c>
      <c r="F11" s="269">
        <v>5804</v>
      </c>
      <c r="G11" s="269">
        <v>7735</v>
      </c>
      <c r="H11" s="269">
        <v>3383</v>
      </c>
      <c r="I11" s="269">
        <v>3165</v>
      </c>
      <c r="J11" s="269">
        <v>5992</v>
      </c>
      <c r="K11" s="269">
        <v>7903</v>
      </c>
      <c r="L11" s="269">
        <v>5273</v>
      </c>
      <c r="M11" s="269">
        <v>1435</v>
      </c>
      <c r="N11" s="269">
        <v>1518</v>
      </c>
      <c r="O11" s="269">
        <v>7140</v>
      </c>
      <c r="P11" s="269">
        <v>13315</v>
      </c>
      <c r="Q11" s="270">
        <f t="shared" si="0"/>
        <v>140745</v>
      </c>
    </row>
    <row r="12" spans="1:19">
      <c r="A12" s="96" t="s">
        <v>67</v>
      </c>
      <c r="B12" s="269">
        <v>9220</v>
      </c>
      <c r="C12" s="269">
        <v>9512</v>
      </c>
      <c r="D12" s="269">
        <v>39778</v>
      </c>
      <c r="E12" s="269">
        <v>327</v>
      </c>
      <c r="F12" s="269">
        <v>8844</v>
      </c>
      <c r="G12" s="269">
        <v>3687</v>
      </c>
      <c r="H12" s="269">
        <v>8870</v>
      </c>
      <c r="I12" s="269">
        <v>1511</v>
      </c>
      <c r="J12" s="271">
        <v>62</v>
      </c>
      <c r="K12" s="269">
        <v>4380</v>
      </c>
      <c r="L12" s="269">
        <v>8097</v>
      </c>
      <c r="M12" s="269">
        <v>784</v>
      </c>
      <c r="N12" s="269">
        <v>637</v>
      </c>
      <c r="O12" s="269">
        <v>3181</v>
      </c>
      <c r="P12" s="269">
        <v>6681</v>
      </c>
      <c r="Q12" s="270">
        <f t="shared" si="0"/>
        <v>105571</v>
      </c>
    </row>
    <row r="13" spans="1:19">
      <c r="A13" s="96" t="s">
        <v>68</v>
      </c>
      <c r="B13" s="269">
        <v>22150</v>
      </c>
      <c r="C13" s="269">
        <v>11206</v>
      </c>
      <c r="D13" s="269">
        <v>58025</v>
      </c>
      <c r="E13" s="269">
        <v>97</v>
      </c>
      <c r="F13" s="269">
        <v>10583</v>
      </c>
      <c r="G13" s="269">
        <v>8231</v>
      </c>
      <c r="H13" s="269">
        <v>7421</v>
      </c>
      <c r="I13" s="269">
        <v>3666</v>
      </c>
      <c r="J13" s="269">
        <v>5541</v>
      </c>
      <c r="K13" s="269">
        <v>10313</v>
      </c>
      <c r="L13" s="269">
        <v>11359</v>
      </c>
      <c r="M13" s="269">
        <v>2160</v>
      </c>
      <c r="N13" s="269">
        <v>2564</v>
      </c>
      <c r="O13" s="269">
        <v>9309</v>
      </c>
      <c r="P13" s="269">
        <v>17285</v>
      </c>
      <c r="Q13" s="270">
        <f t="shared" si="0"/>
        <v>179910</v>
      </c>
    </row>
    <row r="14" spans="1:19">
      <c r="A14" s="96" t="s">
        <v>69</v>
      </c>
      <c r="B14" s="269">
        <v>24204</v>
      </c>
      <c r="C14" s="269">
        <v>13389</v>
      </c>
      <c r="D14" s="269">
        <v>76300</v>
      </c>
      <c r="E14" s="269">
        <v>65</v>
      </c>
      <c r="F14" s="269">
        <v>12651</v>
      </c>
      <c r="G14" s="269">
        <v>9197</v>
      </c>
      <c r="H14" s="269">
        <v>8192</v>
      </c>
      <c r="I14" s="269">
        <v>4119</v>
      </c>
      <c r="J14" s="269">
        <v>7840</v>
      </c>
      <c r="K14" s="269">
        <v>11980</v>
      </c>
      <c r="L14" s="269">
        <v>12058</v>
      </c>
      <c r="M14" s="269">
        <v>2318</v>
      </c>
      <c r="N14" s="269">
        <v>2585</v>
      </c>
      <c r="O14" s="269">
        <v>10730</v>
      </c>
      <c r="P14" s="269">
        <v>19009</v>
      </c>
      <c r="Q14" s="270">
        <f t="shared" si="0"/>
        <v>214637</v>
      </c>
      <c r="S14" s="9"/>
    </row>
    <row r="15" spans="1:19">
      <c r="A15" s="96" t="s">
        <v>70</v>
      </c>
      <c r="B15" s="269">
        <v>23409</v>
      </c>
      <c r="C15" s="269">
        <v>12492</v>
      </c>
      <c r="D15" s="269">
        <v>73176</v>
      </c>
      <c r="E15" s="269">
        <v>214</v>
      </c>
      <c r="F15" s="269">
        <v>13054</v>
      </c>
      <c r="G15" s="269">
        <v>9205</v>
      </c>
      <c r="H15" s="269">
        <v>8048</v>
      </c>
      <c r="I15" s="269">
        <v>4247</v>
      </c>
      <c r="J15" s="269">
        <v>7592</v>
      </c>
      <c r="K15" s="269">
        <v>9817</v>
      </c>
      <c r="L15" s="269">
        <v>10946</v>
      </c>
      <c r="M15" s="269">
        <v>2007</v>
      </c>
      <c r="N15" s="269">
        <v>3020</v>
      </c>
      <c r="O15" s="269">
        <v>10837</v>
      </c>
      <c r="P15" s="269">
        <v>18563</v>
      </c>
      <c r="Q15" s="270">
        <f t="shared" si="0"/>
        <v>206627</v>
      </c>
    </row>
    <row r="16" spans="1:19">
      <c r="A16" s="96" t="s">
        <v>71</v>
      </c>
      <c r="B16" s="269">
        <v>23158</v>
      </c>
      <c r="C16" s="269">
        <v>12328</v>
      </c>
      <c r="D16" s="269">
        <v>68186</v>
      </c>
      <c r="E16" s="269">
        <v>58</v>
      </c>
      <c r="F16" s="269">
        <v>11475</v>
      </c>
      <c r="G16" s="269">
        <v>8621</v>
      </c>
      <c r="H16" s="269">
        <v>8205</v>
      </c>
      <c r="I16" s="269">
        <v>3807</v>
      </c>
      <c r="J16" s="269">
        <v>7277</v>
      </c>
      <c r="K16" s="271">
        <v>281</v>
      </c>
      <c r="L16" s="269">
        <v>11083</v>
      </c>
      <c r="M16" s="269">
        <v>2012</v>
      </c>
      <c r="N16" s="269">
        <v>2797</v>
      </c>
      <c r="O16" s="269">
        <v>11720</v>
      </c>
      <c r="P16" s="269">
        <v>18140</v>
      </c>
      <c r="Q16" s="270">
        <f t="shared" si="0"/>
        <v>189148</v>
      </c>
    </row>
    <row r="17" spans="1:17" ht="17.399999999999999" customHeight="1">
      <c r="A17" s="395" t="s">
        <v>18</v>
      </c>
      <c r="B17" s="396">
        <f t="shared" ref="B17:Q17" si="1">SUM(B5:B16)</f>
        <v>265076</v>
      </c>
      <c r="C17" s="396">
        <f t="shared" si="1"/>
        <v>140550</v>
      </c>
      <c r="D17" s="396">
        <f t="shared" si="1"/>
        <v>783358</v>
      </c>
      <c r="E17" s="396">
        <f t="shared" si="1"/>
        <v>15451</v>
      </c>
      <c r="F17" s="396">
        <f t="shared" si="1"/>
        <v>139745</v>
      </c>
      <c r="G17" s="396">
        <f t="shared" si="1"/>
        <v>100408</v>
      </c>
      <c r="H17" s="396">
        <f t="shared" si="1"/>
        <v>92386</v>
      </c>
      <c r="I17" s="396">
        <f t="shared" si="1"/>
        <v>43637</v>
      </c>
      <c r="J17" s="396">
        <f t="shared" si="1"/>
        <v>76625</v>
      </c>
      <c r="K17" s="396">
        <f t="shared" si="1"/>
        <v>114984</v>
      </c>
      <c r="L17" s="396">
        <f t="shared" si="1"/>
        <v>124974</v>
      </c>
      <c r="M17" s="396">
        <f t="shared" si="1"/>
        <v>23566</v>
      </c>
      <c r="N17" s="396">
        <f t="shared" si="1"/>
        <v>29468</v>
      </c>
      <c r="O17" s="396">
        <f t="shared" si="1"/>
        <v>118897</v>
      </c>
      <c r="P17" s="396">
        <f t="shared" si="1"/>
        <v>213616</v>
      </c>
      <c r="Q17" s="397">
        <f t="shared" si="1"/>
        <v>2282741</v>
      </c>
    </row>
    <row r="18" spans="1:17">
      <c r="A18" s="379">
        <v>2022</v>
      </c>
      <c r="B18" s="398">
        <v>252895</v>
      </c>
      <c r="C18" s="398">
        <v>133454</v>
      </c>
      <c r="D18" s="398">
        <v>724295</v>
      </c>
      <c r="E18" s="398">
        <v>33548</v>
      </c>
      <c r="F18" s="398">
        <v>137763</v>
      </c>
      <c r="G18" s="398">
        <v>97755</v>
      </c>
      <c r="H18" s="398">
        <v>87589</v>
      </c>
      <c r="I18" s="398">
        <v>40295</v>
      </c>
      <c r="J18" s="398">
        <v>78448</v>
      </c>
      <c r="K18" s="398">
        <v>127318</v>
      </c>
      <c r="L18" s="398">
        <v>116205</v>
      </c>
      <c r="M18" s="398">
        <v>24125</v>
      </c>
      <c r="N18" s="398">
        <v>28459</v>
      </c>
      <c r="O18" s="398">
        <v>112101</v>
      </c>
      <c r="P18" s="398">
        <v>220834</v>
      </c>
      <c r="Q18" s="399">
        <v>2215084</v>
      </c>
    </row>
    <row r="20" spans="1:17">
      <c r="A20" s="377" t="s">
        <v>307</v>
      </c>
    </row>
    <row r="21" spans="1:17">
      <c r="P21" s="9"/>
    </row>
  </sheetData>
  <mergeCells count="1">
    <mergeCell ref="A2:Q2"/>
  </mergeCells>
  <printOptions horizontalCentered="1"/>
  <pageMargins left="0.78740157480314965" right="0.19685039370078741" top="0.78740157480314965" bottom="0.51181102362204722" header="0.51181102362204722" footer="0.51181102362204722"/>
  <pageSetup paperSize="9" scale="98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P35"/>
  <sheetViews>
    <sheetView topLeftCell="A17" zoomScaleNormal="100" zoomScaleSheetLayoutView="85" workbookViewId="0">
      <selection activeCell="J3" sqref="J3:J28"/>
    </sheetView>
  </sheetViews>
  <sheetFormatPr baseColWidth="10" defaultRowHeight="13.2"/>
  <cols>
    <col min="1" max="1" width="10" bestFit="1" customWidth="1"/>
    <col min="2" max="2" width="0.5546875" style="12" customWidth="1"/>
    <col min="3" max="3" width="13.5546875" bestFit="1" customWidth="1"/>
    <col min="4" max="4" width="10" style="12" bestFit="1" customWidth="1"/>
    <col min="5" max="5" width="0.5546875" style="12" customWidth="1"/>
    <col min="6" max="6" width="13.5546875" bestFit="1" customWidth="1"/>
    <col min="7" max="7" width="10" customWidth="1"/>
    <col min="8" max="8" width="0.5546875" style="12" customWidth="1"/>
    <col min="9" max="9" width="14.88671875" customWidth="1"/>
    <col min="10" max="10" width="0.5546875" style="12" customWidth="1"/>
    <col min="11" max="11" width="14.88671875" customWidth="1"/>
    <col min="12" max="12" width="10" customWidth="1"/>
    <col min="13" max="13" width="0.5546875" style="12" customWidth="1"/>
    <col min="15" max="15" width="10.109375" customWidth="1"/>
    <col min="16" max="16" width="6.33203125" bestFit="1" customWidth="1"/>
  </cols>
  <sheetData>
    <row r="1" spans="1:16" ht="15.6">
      <c r="A1" s="513" t="s">
        <v>322</v>
      </c>
      <c r="B1" s="513"/>
      <c r="C1" s="513"/>
      <c r="D1" s="513"/>
      <c r="E1" s="513"/>
      <c r="F1" s="513"/>
      <c r="G1" s="513"/>
      <c r="H1" s="513"/>
      <c r="I1" s="513"/>
      <c r="J1" s="513"/>
      <c r="K1" s="513"/>
      <c r="L1" s="513"/>
      <c r="M1" s="513"/>
      <c r="N1" s="513"/>
      <c r="O1" s="513"/>
      <c r="P1" s="513"/>
    </row>
    <row r="2" spans="1:16" ht="31.5" customHeight="1"/>
    <row r="3" spans="1:16" ht="38.25" customHeight="1">
      <c r="A3" s="515"/>
      <c r="B3" s="510"/>
      <c r="C3" s="517" t="s">
        <v>73</v>
      </c>
      <c r="D3" s="518"/>
      <c r="E3" s="510"/>
      <c r="F3" s="519" t="s">
        <v>74</v>
      </c>
      <c r="G3" s="520"/>
      <c r="H3" s="510"/>
      <c r="I3" s="109" t="s">
        <v>75</v>
      </c>
      <c r="J3" s="510"/>
      <c r="K3" s="521" t="s">
        <v>76</v>
      </c>
      <c r="L3" s="522"/>
      <c r="M3" s="510"/>
      <c r="N3" s="508" t="s">
        <v>229</v>
      </c>
      <c r="O3" s="508"/>
      <c r="P3" s="509"/>
    </row>
    <row r="4" spans="1:16" ht="34.5" customHeight="1">
      <c r="A4" s="516"/>
      <c r="B4" s="511"/>
      <c r="C4" s="182" t="s">
        <v>165</v>
      </c>
      <c r="D4" s="182" t="s">
        <v>77</v>
      </c>
      <c r="E4" s="511"/>
      <c r="F4" s="182" t="s">
        <v>165</v>
      </c>
      <c r="G4" s="182" t="s">
        <v>77</v>
      </c>
      <c r="H4" s="511"/>
      <c r="I4" s="182" t="s">
        <v>78</v>
      </c>
      <c r="J4" s="511"/>
      <c r="K4" s="182" t="s">
        <v>78</v>
      </c>
      <c r="L4" s="182" t="s">
        <v>77</v>
      </c>
      <c r="M4" s="511"/>
      <c r="N4" s="183" t="s">
        <v>78</v>
      </c>
      <c r="O4" s="183" t="s">
        <v>77</v>
      </c>
      <c r="P4" s="184" t="s">
        <v>230</v>
      </c>
    </row>
    <row r="5" spans="1:16" ht="13.5" customHeight="1">
      <c r="A5" s="125" t="s">
        <v>169</v>
      </c>
      <c r="B5" s="511"/>
      <c r="C5" s="272">
        <v>2590</v>
      </c>
      <c r="D5" s="272">
        <v>723</v>
      </c>
      <c r="E5" s="511"/>
      <c r="F5" s="272">
        <v>3263</v>
      </c>
      <c r="G5" s="272">
        <v>1506</v>
      </c>
      <c r="H5" s="511"/>
      <c r="I5" s="272">
        <v>4547</v>
      </c>
      <c r="J5" s="511"/>
      <c r="K5" s="272">
        <v>15843</v>
      </c>
      <c r="L5" s="272">
        <v>974</v>
      </c>
      <c r="M5" s="511"/>
      <c r="N5" s="231">
        <v>370</v>
      </c>
      <c r="O5" s="231">
        <v>47</v>
      </c>
      <c r="P5" s="273"/>
    </row>
    <row r="6" spans="1:16" ht="13.5" customHeight="1">
      <c r="A6" s="125" t="s">
        <v>170</v>
      </c>
      <c r="B6" s="511"/>
      <c r="C6" s="272">
        <v>2523</v>
      </c>
      <c r="D6" s="272">
        <v>756</v>
      </c>
      <c r="E6" s="511"/>
      <c r="F6" s="272">
        <v>2948</v>
      </c>
      <c r="G6" s="272">
        <v>1563</v>
      </c>
      <c r="H6" s="511"/>
      <c r="I6" s="272">
        <v>3709</v>
      </c>
      <c r="J6" s="511"/>
      <c r="K6" s="272">
        <v>14921</v>
      </c>
      <c r="L6" s="272">
        <v>974</v>
      </c>
      <c r="M6" s="511"/>
      <c r="N6" s="231">
        <v>474</v>
      </c>
      <c r="O6" s="231">
        <v>40</v>
      </c>
      <c r="P6" s="273"/>
    </row>
    <row r="7" spans="1:16" ht="13.5" customHeight="1">
      <c r="A7" s="125" t="s">
        <v>171</v>
      </c>
      <c r="B7" s="511"/>
      <c r="C7" s="272">
        <v>2493</v>
      </c>
      <c r="D7" s="272">
        <v>753</v>
      </c>
      <c r="E7" s="511"/>
      <c r="F7" s="272">
        <v>3113</v>
      </c>
      <c r="G7" s="272">
        <v>1671</v>
      </c>
      <c r="H7" s="511"/>
      <c r="I7" s="272">
        <v>5714</v>
      </c>
      <c r="J7" s="511"/>
      <c r="K7" s="272">
        <v>18246</v>
      </c>
      <c r="L7" s="272">
        <v>1105</v>
      </c>
      <c r="M7" s="511"/>
      <c r="N7" s="231">
        <v>323</v>
      </c>
      <c r="O7" s="231">
        <v>27</v>
      </c>
      <c r="P7" s="273"/>
    </row>
    <row r="8" spans="1:16" ht="15.75" customHeight="1">
      <c r="A8" s="110" t="s">
        <v>79</v>
      </c>
      <c r="B8" s="511"/>
      <c r="C8" s="274">
        <v>7606</v>
      </c>
      <c r="D8" s="274">
        <v>1264</v>
      </c>
      <c r="E8" s="511"/>
      <c r="F8" s="274">
        <v>9324</v>
      </c>
      <c r="G8" s="274">
        <v>2699</v>
      </c>
      <c r="H8" s="511"/>
      <c r="I8" s="274">
        <v>13970</v>
      </c>
      <c r="J8" s="511"/>
      <c r="K8" s="274">
        <v>49010</v>
      </c>
      <c r="L8" s="274">
        <v>1603</v>
      </c>
      <c r="M8" s="511"/>
      <c r="N8" s="408">
        <v>1167</v>
      </c>
      <c r="O8" s="408">
        <v>102</v>
      </c>
      <c r="P8" s="409">
        <v>642</v>
      </c>
    </row>
    <row r="9" spans="1:16" ht="13.5" customHeight="1">
      <c r="A9" s="125" t="s">
        <v>172</v>
      </c>
      <c r="B9" s="511"/>
      <c r="C9" s="272">
        <v>2377</v>
      </c>
      <c r="D9" s="272">
        <v>704</v>
      </c>
      <c r="E9" s="511"/>
      <c r="F9" s="272">
        <v>3055</v>
      </c>
      <c r="G9" s="272">
        <v>1608</v>
      </c>
      <c r="H9" s="511"/>
      <c r="I9" s="272">
        <v>5304</v>
      </c>
      <c r="J9" s="511"/>
      <c r="K9" s="272">
        <v>16588</v>
      </c>
      <c r="L9" s="272">
        <v>1069</v>
      </c>
      <c r="M9" s="511"/>
      <c r="N9" s="232">
        <v>286</v>
      </c>
      <c r="O9" s="231">
        <v>40</v>
      </c>
      <c r="P9" s="275"/>
    </row>
    <row r="10" spans="1:16" ht="13.5" customHeight="1">
      <c r="A10" s="125" t="s">
        <v>173</v>
      </c>
      <c r="B10" s="511"/>
      <c r="C10" s="272">
        <v>2127</v>
      </c>
      <c r="D10" s="272">
        <v>663</v>
      </c>
      <c r="E10" s="511"/>
      <c r="F10" s="272">
        <v>2912</v>
      </c>
      <c r="G10" s="272">
        <v>1541</v>
      </c>
      <c r="H10" s="511"/>
      <c r="I10" s="272">
        <v>4227</v>
      </c>
      <c r="J10" s="511"/>
      <c r="K10" s="272">
        <v>16440</v>
      </c>
      <c r="L10" s="272">
        <v>999</v>
      </c>
      <c r="M10" s="511"/>
      <c r="N10" s="231">
        <v>217</v>
      </c>
      <c r="O10" s="231">
        <v>23</v>
      </c>
      <c r="P10" s="275"/>
    </row>
    <row r="11" spans="1:16" ht="13.5" customHeight="1">
      <c r="A11" s="125" t="s">
        <v>174</v>
      </c>
      <c r="B11" s="511"/>
      <c r="C11" s="272">
        <v>2608</v>
      </c>
      <c r="D11" s="272">
        <v>721</v>
      </c>
      <c r="E11" s="511"/>
      <c r="F11" s="272">
        <v>2464</v>
      </c>
      <c r="G11" s="272">
        <v>1341</v>
      </c>
      <c r="H11" s="511"/>
      <c r="I11" s="272">
        <v>3772</v>
      </c>
      <c r="J11" s="511"/>
      <c r="K11" s="272">
        <v>16171</v>
      </c>
      <c r="L11" s="272">
        <v>943</v>
      </c>
      <c r="M11" s="511"/>
      <c r="N11" s="231">
        <v>182</v>
      </c>
      <c r="O11" s="231">
        <v>26</v>
      </c>
      <c r="P11" s="275"/>
    </row>
    <row r="12" spans="1:16" ht="15.75" customHeight="1">
      <c r="A12" s="111" t="s">
        <v>80</v>
      </c>
      <c r="B12" s="511"/>
      <c r="C12" s="274">
        <v>7112</v>
      </c>
      <c r="D12" s="274">
        <v>1194</v>
      </c>
      <c r="E12" s="511"/>
      <c r="F12" s="274">
        <v>8431</v>
      </c>
      <c r="G12" s="274">
        <v>2590</v>
      </c>
      <c r="H12" s="511"/>
      <c r="I12" s="274">
        <v>13303</v>
      </c>
      <c r="J12" s="511"/>
      <c r="K12" s="274">
        <v>49199</v>
      </c>
      <c r="L12" s="274">
        <v>1551</v>
      </c>
      <c r="M12" s="511"/>
      <c r="N12" s="408">
        <v>685</v>
      </c>
      <c r="O12" s="408">
        <v>68</v>
      </c>
      <c r="P12" s="409">
        <v>690</v>
      </c>
    </row>
    <row r="13" spans="1:16" ht="13.5" customHeight="1">
      <c r="A13" s="125" t="s">
        <v>166</v>
      </c>
      <c r="B13" s="511"/>
      <c r="C13" s="272">
        <v>2692</v>
      </c>
      <c r="D13" s="272">
        <v>752</v>
      </c>
      <c r="E13" s="511"/>
      <c r="F13" s="272">
        <v>2543</v>
      </c>
      <c r="G13" s="272">
        <v>1378</v>
      </c>
      <c r="H13" s="511"/>
      <c r="I13" s="272">
        <v>3239</v>
      </c>
      <c r="J13" s="511"/>
      <c r="K13" s="272">
        <v>16328</v>
      </c>
      <c r="L13" s="272">
        <v>966</v>
      </c>
      <c r="M13" s="511"/>
      <c r="N13" s="276">
        <v>200</v>
      </c>
      <c r="O13" s="231">
        <v>23</v>
      </c>
      <c r="P13" s="275"/>
    </row>
    <row r="14" spans="1:16" ht="13.5" customHeight="1">
      <c r="A14" s="125" t="s">
        <v>175</v>
      </c>
      <c r="B14" s="511"/>
      <c r="C14" s="272">
        <v>3212</v>
      </c>
      <c r="D14" s="272">
        <v>839</v>
      </c>
      <c r="E14" s="511"/>
      <c r="F14" s="272">
        <v>2906</v>
      </c>
      <c r="G14" s="272">
        <v>1421</v>
      </c>
      <c r="H14" s="511"/>
      <c r="I14" s="272">
        <v>3804</v>
      </c>
      <c r="J14" s="511"/>
      <c r="K14" s="272">
        <v>18931</v>
      </c>
      <c r="L14" s="272">
        <v>1020</v>
      </c>
      <c r="M14" s="511"/>
      <c r="N14" s="276">
        <v>211</v>
      </c>
      <c r="O14" s="231">
        <v>23</v>
      </c>
      <c r="P14" s="275"/>
    </row>
    <row r="15" spans="1:16" ht="13.5" customHeight="1">
      <c r="A15" s="125" t="s">
        <v>176</v>
      </c>
      <c r="B15" s="511"/>
      <c r="C15" s="272">
        <v>2632</v>
      </c>
      <c r="D15" s="272">
        <v>770</v>
      </c>
      <c r="E15" s="511"/>
      <c r="F15" s="272">
        <v>2760</v>
      </c>
      <c r="G15" s="272">
        <v>1442</v>
      </c>
      <c r="H15" s="511"/>
      <c r="I15" s="272">
        <v>4731</v>
      </c>
      <c r="J15" s="511"/>
      <c r="K15" s="272">
        <v>19131</v>
      </c>
      <c r="L15" s="272">
        <v>1121</v>
      </c>
      <c r="M15" s="511"/>
      <c r="N15" s="231">
        <v>205</v>
      </c>
      <c r="O15" s="231">
        <v>29</v>
      </c>
      <c r="P15" s="275"/>
    </row>
    <row r="16" spans="1:16" ht="15.75" customHeight="1">
      <c r="A16" s="111" t="s">
        <v>81</v>
      </c>
      <c r="B16" s="511"/>
      <c r="C16" s="274">
        <v>8536</v>
      </c>
      <c r="D16" s="274">
        <v>1324</v>
      </c>
      <c r="E16" s="511"/>
      <c r="F16" s="274">
        <v>8209</v>
      </c>
      <c r="G16" s="274">
        <v>2518</v>
      </c>
      <c r="H16" s="511"/>
      <c r="I16" s="274">
        <v>11774</v>
      </c>
      <c r="J16" s="511"/>
      <c r="K16" s="274">
        <v>54390</v>
      </c>
      <c r="L16" s="274">
        <v>1640</v>
      </c>
      <c r="M16" s="511"/>
      <c r="N16" s="408">
        <v>616</v>
      </c>
      <c r="O16" s="408">
        <v>68</v>
      </c>
      <c r="P16" s="409">
        <v>747</v>
      </c>
    </row>
    <row r="17" spans="1:16" ht="13.5" customHeight="1">
      <c r="A17" s="125" t="s">
        <v>177</v>
      </c>
      <c r="B17" s="511"/>
      <c r="C17" s="272">
        <v>2814</v>
      </c>
      <c r="D17" s="272">
        <v>822</v>
      </c>
      <c r="E17" s="511"/>
      <c r="F17" s="272">
        <v>2006</v>
      </c>
      <c r="G17" s="272">
        <v>1316</v>
      </c>
      <c r="H17" s="511"/>
      <c r="I17" s="272">
        <v>5372</v>
      </c>
      <c r="J17" s="511"/>
      <c r="K17" s="272">
        <v>20200</v>
      </c>
      <c r="L17" s="272">
        <v>1148</v>
      </c>
      <c r="M17" s="511"/>
      <c r="N17" s="231">
        <v>354</v>
      </c>
      <c r="O17" s="231">
        <v>25</v>
      </c>
      <c r="P17" s="275"/>
    </row>
    <row r="18" spans="1:16" ht="13.5" customHeight="1">
      <c r="A18" s="125" t="s">
        <v>178</v>
      </c>
      <c r="B18" s="511"/>
      <c r="C18" s="272">
        <v>2496</v>
      </c>
      <c r="D18" s="272">
        <v>751</v>
      </c>
      <c r="E18" s="511"/>
      <c r="F18" s="272">
        <v>1960</v>
      </c>
      <c r="G18" s="272">
        <v>1339</v>
      </c>
      <c r="H18" s="511"/>
      <c r="I18" s="272">
        <v>4708</v>
      </c>
      <c r="J18" s="511"/>
      <c r="K18" s="272">
        <v>20029</v>
      </c>
      <c r="L18" s="272">
        <v>1149</v>
      </c>
      <c r="M18" s="511"/>
      <c r="N18" s="231">
        <v>440</v>
      </c>
      <c r="O18" s="231">
        <v>20</v>
      </c>
      <c r="P18" s="275"/>
    </row>
    <row r="19" spans="1:16" ht="13.5" customHeight="1">
      <c r="A19" s="125" t="s">
        <v>179</v>
      </c>
      <c r="B19" s="511"/>
      <c r="C19" s="272">
        <v>2662</v>
      </c>
      <c r="D19" s="272">
        <v>812</v>
      </c>
      <c r="E19" s="511"/>
      <c r="F19" s="272">
        <v>1962</v>
      </c>
      <c r="G19" s="272">
        <v>1295</v>
      </c>
      <c r="H19" s="511"/>
      <c r="I19" s="272">
        <v>4057</v>
      </c>
      <c r="J19" s="511"/>
      <c r="K19" s="272">
        <v>20905</v>
      </c>
      <c r="L19" s="272">
        <v>1101</v>
      </c>
      <c r="M19" s="511"/>
      <c r="N19" s="231">
        <v>419</v>
      </c>
      <c r="O19" s="231">
        <v>37</v>
      </c>
      <c r="P19" s="275"/>
    </row>
    <row r="20" spans="1:16" ht="15.75" customHeight="1">
      <c r="A20" s="112" t="s">
        <v>82</v>
      </c>
      <c r="B20" s="511"/>
      <c r="C20" s="274">
        <v>7972</v>
      </c>
      <c r="D20" s="274">
        <v>1323</v>
      </c>
      <c r="E20" s="511"/>
      <c r="F20" s="274">
        <v>5928</v>
      </c>
      <c r="G20" s="274">
        <v>2558</v>
      </c>
      <c r="H20" s="511"/>
      <c r="I20" s="274">
        <v>14137</v>
      </c>
      <c r="J20" s="511"/>
      <c r="K20" s="274">
        <v>61134</v>
      </c>
      <c r="L20" s="274">
        <v>1769</v>
      </c>
      <c r="M20" s="511"/>
      <c r="N20" s="408">
        <v>1213</v>
      </c>
      <c r="O20" s="408">
        <v>69</v>
      </c>
      <c r="P20" s="409">
        <v>814</v>
      </c>
    </row>
    <row r="21" spans="1:16" ht="21.75" customHeight="1">
      <c r="A21" s="113" t="s">
        <v>321</v>
      </c>
      <c r="B21" s="511"/>
      <c r="C21" s="277">
        <v>31226</v>
      </c>
      <c r="D21" s="277">
        <v>2631</v>
      </c>
      <c r="E21" s="511"/>
      <c r="F21" s="278">
        <v>31892</v>
      </c>
      <c r="G21" s="278">
        <v>5685</v>
      </c>
      <c r="H21" s="511"/>
      <c r="I21" s="279">
        <v>53184</v>
      </c>
      <c r="J21" s="511"/>
      <c r="K21" s="280">
        <v>213733</v>
      </c>
      <c r="L21" s="280">
        <v>3173</v>
      </c>
      <c r="M21" s="511"/>
      <c r="N21" s="281">
        <v>3681</v>
      </c>
      <c r="O21" s="281">
        <v>262</v>
      </c>
      <c r="P21" s="282">
        <v>814</v>
      </c>
    </row>
    <row r="22" spans="1:16" ht="6" customHeight="1">
      <c r="A22" s="14"/>
      <c r="B22" s="511"/>
      <c r="C22" s="283"/>
      <c r="D22" s="284"/>
      <c r="E22" s="511"/>
      <c r="F22" s="283"/>
      <c r="G22" s="283"/>
      <c r="H22" s="511"/>
      <c r="I22" s="283"/>
      <c r="J22" s="511"/>
      <c r="K22" s="285"/>
      <c r="L22" s="283"/>
      <c r="M22" s="511"/>
      <c r="N22" s="186"/>
      <c r="O22" s="186"/>
      <c r="P22" s="187"/>
    </row>
    <row r="23" spans="1:16" ht="14.4">
      <c r="A23" s="188" t="s">
        <v>228</v>
      </c>
      <c r="B23" s="511"/>
      <c r="C23" s="286">
        <v>30571</v>
      </c>
      <c r="D23" s="286">
        <v>2459</v>
      </c>
      <c r="E23" s="511"/>
      <c r="F23" s="287">
        <v>30116</v>
      </c>
      <c r="G23" s="287">
        <v>4349</v>
      </c>
      <c r="H23" s="511"/>
      <c r="I23" s="288">
        <v>40198</v>
      </c>
      <c r="J23" s="511"/>
      <c r="K23" s="289">
        <v>151062</v>
      </c>
      <c r="L23" s="290">
        <v>2800</v>
      </c>
      <c r="M23" s="511"/>
      <c r="N23" s="281">
        <v>4352</v>
      </c>
      <c r="O23" s="281">
        <v>354</v>
      </c>
      <c r="P23" s="282">
        <v>537</v>
      </c>
    </row>
    <row r="24" spans="1:16" ht="20.399999999999999">
      <c r="A24" s="191" t="s">
        <v>320</v>
      </c>
      <c r="B24" s="511"/>
      <c r="C24" s="291">
        <f>+(C21-C23)/C23</f>
        <v>2.1425534002813124E-2</v>
      </c>
      <c r="D24" s="291">
        <f>+(D21-D23)/D23</f>
        <v>6.9947132980886534E-2</v>
      </c>
      <c r="E24" s="511"/>
      <c r="F24" s="292">
        <f>+(F21-F23)/F23</f>
        <v>5.8971975029884445E-2</v>
      </c>
      <c r="G24" s="292">
        <f>+(G21-G23)/G23</f>
        <v>0.30719705679466541</v>
      </c>
      <c r="H24" s="511"/>
      <c r="I24" s="293">
        <f>+(I21-I23)/I23</f>
        <v>0.32305089805462961</v>
      </c>
      <c r="J24" s="511"/>
      <c r="K24" s="294">
        <f>+(K21-K23)/K23</f>
        <v>0.41486939137572654</v>
      </c>
      <c r="L24" s="295">
        <f>+(L21-L23)/L23</f>
        <v>0.1332142857142857</v>
      </c>
      <c r="M24" s="511"/>
      <c r="N24" s="410">
        <f>+(N21-N23)/N23</f>
        <v>-0.15418198529411764</v>
      </c>
      <c r="O24" s="411">
        <f>+(O21-O23)/O23</f>
        <v>-0.25988700564971751</v>
      </c>
      <c r="P24" s="412">
        <f>+(P21-P23)/P23</f>
        <v>0.51582867783985098</v>
      </c>
    </row>
    <row r="25" spans="1:16" s="36" customFormat="1">
      <c r="A25" s="192"/>
      <c r="B25" s="511"/>
      <c r="C25" s="296"/>
      <c r="D25" s="296"/>
      <c r="E25" s="511"/>
      <c r="F25" s="296"/>
      <c r="G25" s="296"/>
      <c r="H25" s="511"/>
      <c r="I25" s="296"/>
      <c r="J25" s="511"/>
      <c r="K25" s="296"/>
      <c r="L25" s="297"/>
      <c r="M25" s="511"/>
      <c r="N25" s="126"/>
      <c r="O25" s="126"/>
      <c r="P25" s="193"/>
    </row>
    <row r="26" spans="1:16" s="36" customFormat="1">
      <c r="A26" s="192" t="s">
        <v>168</v>
      </c>
      <c r="B26" s="511"/>
      <c r="C26" s="286">
        <v>30387</v>
      </c>
      <c r="D26" s="286">
        <v>2221</v>
      </c>
      <c r="E26" s="511"/>
      <c r="F26" s="287">
        <v>34063</v>
      </c>
      <c r="G26" s="287">
        <v>4225</v>
      </c>
      <c r="H26" s="511"/>
      <c r="I26" s="288">
        <v>36889</v>
      </c>
      <c r="J26" s="511"/>
      <c r="K26" s="289">
        <v>90616</v>
      </c>
      <c r="L26" s="290">
        <v>2485</v>
      </c>
      <c r="M26" s="511"/>
      <c r="N26" s="189"/>
      <c r="O26" s="189"/>
      <c r="P26" s="190"/>
    </row>
    <row r="27" spans="1:16">
      <c r="A27" s="188" t="s">
        <v>162</v>
      </c>
      <c r="B27" s="511"/>
      <c r="C27" s="286">
        <v>37648</v>
      </c>
      <c r="D27" s="286">
        <v>3557</v>
      </c>
      <c r="E27" s="511"/>
      <c r="F27" s="287">
        <v>49287</v>
      </c>
      <c r="G27" s="287">
        <v>5417</v>
      </c>
      <c r="H27" s="511"/>
      <c r="I27" s="288">
        <v>33801</v>
      </c>
      <c r="J27" s="511"/>
      <c r="K27" s="289">
        <v>79259</v>
      </c>
      <c r="L27" s="290" t="s">
        <v>164</v>
      </c>
      <c r="M27" s="511"/>
      <c r="N27" s="189"/>
      <c r="O27" s="189"/>
      <c r="P27" s="190"/>
    </row>
    <row r="28" spans="1:16">
      <c r="A28" s="114" t="s">
        <v>31</v>
      </c>
      <c r="B28" s="512"/>
      <c r="C28" s="298">
        <v>23343</v>
      </c>
      <c r="D28" s="298">
        <v>2349</v>
      </c>
      <c r="E28" s="512"/>
      <c r="F28" s="299">
        <v>27516</v>
      </c>
      <c r="G28" s="299">
        <v>3573</v>
      </c>
      <c r="H28" s="512"/>
      <c r="I28" s="300">
        <v>33801</v>
      </c>
      <c r="J28" s="512"/>
      <c r="K28" s="301">
        <v>18982</v>
      </c>
      <c r="L28" s="301">
        <v>1116</v>
      </c>
      <c r="M28" s="512"/>
      <c r="N28" s="194"/>
      <c r="O28" s="194"/>
      <c r="P28" s="195"/>
    </row>
    <row r="30" spans="1:16" ht="13.2" customHeight="1">
      <c r="C30" s="514" t="s">
        <v>323</v>
      </c>
      <c r="D30" s="514"/>
      <c r="E30" s="514"/>
      <c r="F30" s="514"/>
      <c r="G30" s="514"/>
      <c r="H30" s="514"/>
      <c r="I30" s="514"/>
      <c r="J30" s="514"/>
      <c r="K30" s="514"/>
      <c r="L30" s="514"/>
      <c r="M30" s="514"/>
      <c r="N30" s="514"/>
    </row>
    <row r="31" spans="1:16">
      <c r="C31" s="514"/>
      <c r="D31" s="514"/>
      <c r="E31" s="514"/>
      <c r="F31" s="514"/>
      <c r="G31" s="514"/>
      <c r="H31" s="514"/>
      <c r="I31" s="514"/>
      <c r="J31" s="514"/>
      <c r="K31" s="514"/>
      <c r="L31" s="514"/>
      <c r="M31" s="514"/>
      <c r="N31" s="514"/>
    </row>
    <row r="32" spans="1:16">
      <c r="C32" s="514"/>
      <c r="D32" s="514"/>
      <c r="E32" s="514"/>
      <c r="F32" s="514"/>
      <c r="G32" s="514"/>
      <c r="H32" s="514"/>
      <c r="I32" s="514"/>
      <c r="J32" s="514"/>
      <c r="K32" s="514"/>
      <c r="L32" s="514"/>
      <c r="M32" s="514"/>
      <c r="N32" s="514"/>
    </row>
    <row r="33" spans="4:13">
      <c r="D33" s="116"/>
      <c r="E33" s="116"/>
      <c r="F33" s="116"/>
      <c r="G33" s="116"/>
      <c r="H33" s="116"/>
      <c r="I33" s="116"/>
      <c r="J33" s="116"/>
      <c r="K33" s="116"/>
      <c r="M33" s="116"/>
    </row>
    <row r="34" spans="4:13">
      <c r="D34" s="116"/>
      <c r="E34" s="116"/>
      <c r="F34" s="116"/>
      <c r="G34" s="116"/>
      <c r="H34" s="116"/>
      <c r="I34" s="116"/>
      <c r="J34" s="116"/>
      <c r="K34" s="116"/>
      <c r="M34" s="116"/>
    </row>
    <row r="35" spans="4:13">
      <c r="D35" s="6"/>
    </row>
  </sheetData>
  <mergeCells count="12">
    <mergeCell ref="N3:P3"/>
    <mergeCell ref="M3:M28"/>
    <mergeCell ref="A1:P1"/>
    <mergeCell ref="C30:N32"/>
    <mergeCell ref="A3:A4"/>
    <mergeCell ref="C3:D3"/>
    <mergeCell ref="F3:G3"/>
    <mergeCell ref="K3:L3"/>
    <mergeCell ref="J3:J28"/>
    <mergeCell ref="B3:B28"/>
    <mergeCell ref="E3:E28"/>
    <mergeCell ref="H3:H28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X14"/>
  <sheetViews>
    <sheetView zoomScaleNormal="100" workbookViewId="0">
      <selection activeCell="J18" sqref="J18"/>
    </sheetView>
  </sheetViews>
  <sheetFormatPr baseColWidth="10" defaultRowHeight="13.2"/>
  <cols>
    <col min="1" max="1" width="12.6640625" bestFit="1" customWidth="1"/>
    <col min="2" max="4" width="6.5546875" style="9" bestFit="1" customWidth="1"/>
    <col min="5" max="5" width="5.6640625" style="9" bestFit="1" customWidth="1"/>
    <col min="6" max="7" width="6.5546875" style="9" bestFit="1" customWidth="1"/>
    <col min="8" max="10" width="5.6640625" style="9" bestFit="1" customWidth="1"/>
    <col min="11" max="12" width="6.5546875" style="9" bestFit="1" customWidth="1"/>
    <col min="13" max="14" width="5.6640625" style="9" bestFit="1" customWidth="1"/>
    <col min="15" max="16" width="6.5546875" style="9" bestFit="1" customWidth="1"/>
    <col min="17" max="17" width="7.88671875" bestFit="1" customWidth="1"/>
    <col min="18" max="18" width="8.21875" bestFit="1" customWidth="1"/>
  </cols>
  <sheetData>
    <row r="1" spans="1:24" ht="63.6" customHeight="1">
      <c r="A1" s="523" t="s">
        <v>325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523"/>
      <c r="O1" s="523"/>
      <c r="P1" s="523"/>
    </row>
    <row r="2" spans="1:24" ht="66.599999999999994" customHeight="1">
      <c r="A2" s="307"/>
      <c r="B2" s="308" t="s">
        <v>90</v>
      </c>
      <c r="C2" s="308" t="s">
        <v>89</v>
      </c>
      <c r="D2" s="308" t="s">
        <v>19</v>
      </c>
      <c r="E2" s="308" t="s">
        <v>16</v>
      </c>
      <c r="F2" s="308" t="s">
        <v>88</v>
      </c>
      <c r="G2" s="308" t="s">
        <v>17</v>
      </c>
      <c r="H2" s="308" t="s">
        <v>86</v>
      </c>
      <c r="I2" s="308" t="s">
        <v>91</v>
      </c>
      <c r="J2" s="308" t="s">
        <v>92</v>
      </c>
      <c r="K2" s="308" t="s">
        <v>85</v>
      </c>
      <c r="L2" s="308" t="s">
        <v>93</v>
      </c>
      <c r="M2" s="308" t="s">
        <v>21</v>
      </c>
      <c r="N2" s="308" t="s">
        <v>22</v>
      </c>
      <c r="O2" s="308" t="s">
        <v>87</v>
      </c>
      <c r="P2" s="308" t="s">
        <v>84</v>
      </c>
      <c r="Q2" s="309" t="s">
        <v>1</v>
      </c>
      <c r="R2" s="310" t="s">
        <v>210</v>
      </c>
      <c r="X2" s="36"/>
    </row>
    <row r="3" spans="1:24" ht="18" customHeight="1">
      <c r="A3" s="302" t="s">
        <v>97</v>
      </c>
      <c r="B3" s="303">
        <v>128941</v>
      </c>
      <c r="C3" s="304">
        <v>64085</v>
      </c>
      <c r="D3" s="303">
        <v>460757</v>
      </c>
      <c r="E3" s="303">
        <v>35</v>
      </c>
      <c r="F3" s="303">
        <v>65743</v>
      </c>
      <c r="G3" s="303">
        <v>49799</v>
      </c>
      <c r="H3" s="303">
        <v>46945</v>
      </c>
      <c r="I3" s="303">
        <v>19965</v>
      </c>
      <c r="J3" s="303">
        <v>36225</v>
      </c>
      <c r="K3" s="303">
        <v>41778</v>
      </c>
      <c r="L3" s="303">
        <v>55705</v>
      </c>
      <c r="M3" s="303">
        <v>12309</v>
      </c>
      <c r="N3" s="303">
        <v>13687</v>
      </c>
      <c r="O3" s="303">
        <v>49667</v>
      </c>
      <c r="P3" s="303">
        <v>101642</v>
      </c>
      <c r="Q3" s="305">
        <f t="shared" ref="Q3:Q12" si="0">SUM(B3:P3)</f>
        <v>1147283</v>
      </c>
      <c r="R3" s="306">
        <f>Q3/$Q$12</f>
        <v>0.50259008796880589</v>
      </c>
      <c r="X3" s="36"/>
    </row>
    <row r="4" spans="1:24" ht="18" customHeight="1">
      <c r="A4" s="97" t="s">
        <v>98</v>
      </c>
      <c r="B4" s="88">
        <v>1314</v>
      </c>
      <c r="C4" s="98">
        <v>1121</v>
      </c>
      <c r="D4" s="88">
        <v>2401</v>
      </c>
      <c r="E4" s="88">
        <v>1050</v>
      </c>
      <c r="F4" s="88">
        <v>1371</v>
      </c>
      <c r="G4" s="88">
        <v>763</v>
      </c>
      <c r="H4" s="88">
        <v>1037</v>
      </c>
      <c r="I4" s="88">
        <v>224</v>
      </c>
      <c r="J4" s="88">
        <v>659</v>
      </c>
      <c r="K4" s="88">
        <v>797</v>
      </c>
      <c r="L4" s="88">
        <v>1931</v>
      </c>
      <c r="M4" s="88">
        <v>537</v>
      </c>
      <c r="N4" s="88">
        <v>523</v>
      </c>
      <c r="O4" s="88">
        <v>1290</v>
      </c>
      <c r="P4" s="88">
        <v>1546</v>
      </c>
      <c r="Q4" s="89">
        <f t="shared" si="0"/>
        <v>16564</v>
      </c>
      <c r="R4" s="205">
        <f t="shared" ref="R4:R11" si="1">Q4/$Q$12</f>
        <v>7.2561889412771753E-3</v>
      </c>
      <c r="X4" s="36"/>
    </row>
    <row r="5" spans="1:24" ht="18" customHeight="1">
      <c r="A5" s="97" t="s">
        <v>59</v>
      </c>
      <c r="B5" s="88">
        <v>0</v>
      </c>
      <c r="C5" s="98">
        <v>0</v>
      </c>
      <c r="D5" s="88">
        <v>7</v>
      </c>
      <c r="E5" s="88">
        <v>1085</v>
      </c>
      <c r="F5" s="88">
        <v>0</v>
      </c>
      <c r="G5" s="88">
        <v>0</v>
      </c>
      <c r="H5" s="88">
        <v>0</v>
      </c>
      <c r="I5" s="88">
        <v>0</v>
      </c>
      <c r="J5" s="88">
        <v>0</v>
      </c>
      <c r="K5" s="88">
        <v>0</v>
      </c>
      <c r="L5" s="88">
        <v>0</v>
      </c>
      <c r="M5" s="88">
        <v>0</v>
      </c>
      <c r="N5" s="88">
        <v>0</v>
      </c>
      <c r="O5" s="88">
        <v>0</v>
      </c>
      <c r="P5" s="88">
        <v>0</v>
      </c>
      <c r="Q5" s="89">
        <f t="shared" si="0"/>
        <v>1092</v>
      </c>
      <c r="R5" s="205">
        <f t="shared" si="1"/>
        <v>4.7837227263189299E-4</v>
      </c>
      <c r="X5" s="36"/>
    </row>
    <row r="6" spans="1:24" ht="18" customHeight="1">
      <c r="A6" s="97" t="s">
        <v>99</v>
      </c>
      <c r="B6" s="88">
        <v>0</v>
      </c>
      <c r="C6" s="98">
        <v>0</v>
      </c>
      <c r="D6" s="88">
        <v>317</v>
      </c>
      <c r="E6" s="88">
        <v>1</v>
      </c>
      <c r="F6" s="88">
        <v>6</v>
      </c>
      <c r="G6" s="88">
        <v>0</v>
      </c>
      <c r="H6" s="88">
        <v>5</v>
      </c>
      <c r="I6" s="88">
        <v>0</v>
      </c>
      <c r="J6" s="88">
        <v>0</v>
      </c>
      <c r="K6" s="88">
        <v>3</v>
      </c>
      <c r="L6" s="88">
        <v>0</v>
      </c>
      <c r="M6" s="88">
        <v>0</v>
      </c>
      <c r="N6" s="88">
        <v>0</v>
      </c>
      <c r="O6" s="88">
        <v>2</v>
      </c>
      <c r="P6" s="88">
        <v>102</v>
      </c>
      <c r="Q6" s="89">
        <f t="shared" si="0"/>
        <v>436</v>
      </c>
      <c r="R6" s="205">
        <f t="shared" si="1"/>
        <v>1.9099845317537117E-4</v>
      </c>
      <c r="X6" s="36"/>
    </row>
    <row r="7" spans="1:24" ht="18" customHeight="1">
      <c r="A7" s="97" t="s">
        <v>100</v>
      </c>
      <c r="B7" s="88">
        <v>3863</v>
      </c>
      <c r="C7" s="98">
        <v>1804</v>
      </c>
      <c r="D7" s="88">
        <v>8601</v>
      </c>
      <c r="E7" s="88">
        <v>12811</v>
      </c>
      <c r="F7" s="88">
        <v>3753</v>
      </c>
      <c r="G7" s="88">
        <v>2402</v>
      </c>
      <c r="H7" s="88">
        <v>1731</v>
      </c>
      <c r="I7" s="88">
        <v>921</v>
      </c>
      <c r="J7" s="88">
        <v>3947</v>
      </c>
      <c r="K7" s="88">
        <v>5394</v>
      </c>
      <c r="L7" s="88">
        <v>2797</v>
      </c>
      <c r="M7" s="88">
        <v>1128</v>
      </c>
      <c r="N7" s="88">
        <v>1645</v>
      </c>
      <c r="O7" s="88">
        <v>3957</v>
      </c>
      <c r="P7" s="88">
        <v>5061</v>
      </c>
      <c r="Q7" s="89">
        <f t="shared" si="0"/>
        <v>59815</v>
      </c>
      <c r="R7" s="205">
        <f t="shared" si="1"/>
        <v>2.6203147882304649E-2</v>
      </c>
      <c r="X7" s="36"/>
    </row>
    <row r="8" spans="1:24" ht="18" customHeight="1">
      <c r="A8" s="97" t="s">
        <v>101</v>
      </c>
      <c r="B8" s="88">
        <v>1726</v>
      </c>
      <c r="C8" s="98">
        <v>952</v>
      </c>
      <c r="D8" s="88">
        <v>5828</v>
      </c>
      <c r="E8" s="88">
        <v>184</v>
      </c>
      <c r="F8" s="88">
        <v>1663</v>
      </c>
      <c r="G8" s="88">
        <v>1491</v>
      </c>
      <c r="H8" s="88">
        <v>369</v>
      </c>
      <c r="I8" s="88">
        <v>323</v>
      </c>
      <c r="J8" s="88">
        <v>583</v>
      </c>
      <c r="K8" s="88">
        <v>2543</v>
      </c>
      <c r="L8" s="88">
        <v>1173</v>
      </c>
      <c r="M8" s="88">
        <v>278</v>
      </c>
      <c r="N8" s="88">
        <v>283</v>
      </c>
      <c r="O8" s="88">
        <v>1374</v>
      </c>
      <c r="P8" s="88">
        <v>2356</v>
      </c>
      <c r="Q8" s="89">
        <f t="shared" si="0"/>
        <v>21126</v>
      </c>
      <c r="R8" s="205">
        <f t="shared" si="1"/>
        <v>9.2546635820708531E-3</v>
      </c>
      <c r="X8" s="36"/>
    </row>
    <row r="9" spans="1:24" ht="18" customHeight="1">
      <c r="A9" s="97" t="s">
        <v>94</v>
      </c>
      <c r="B9" s="88">
        <v>123591</v>
      </c>
      <c r="C9" s="98">
        <v>68853</v>
      </c>
      <c r="D9" s="88">
        <v>250123</v>
      </c>
      <c r="E9" s="88">
        <v>66</v>
      </c>
      <c r="F9" s="88">
        <v>61812</v>
      </c>
      <c r="G9" s="88">
        <v>42898</v>
      </c>
      <c r="H9" s="88">
        <v>39484</v>
      </c>
      <c r="I9" s="88">
        <v>21303</v>
      </c>
      <c r="J9" s="88">
        <v>33110</v>
      </c>
      <c r="K9" s="88">
        <v>59666</v>
      </c>
      <c r="L9" s="88">
        <v>59277</v>
      </c>
      <c r="M9" s="88">
        <v>9006</v>
      </c>
      <c r="N9" s="88">
        <v>12761</v>
      </c>
      <c r="O9" s="88">
        <v>58093</v>
      </c>
      <c r="P9" s="88">
        <v>95296</v>
      </c>
      <c r="Q9" s="89">
        <f t="shared" si="0"/>
        <v>935339</v>
      </c>
      <c r="R9" s="205">
        <f t="shared" si="1"/>
        <v>0.40974381237293239</v>
      </c>
      <c r="X9" s="36"/>
    </row>
    <row r="10" spans="1:24" ht="18" customHeight="1">
      <c r="A10" s="97" t="s">
        <v>102</v>
      </c>
      <c r="B10" s="88">
        <v>4604</v>
      </c>
      <c r="C10" s="98">
        <v>2249</v>
      </c>
      <c r="D10" s="88">
        <v>40730</v>
      </c>
      <c r="E10" s="88">
        <v>2</v>
      </c>
      <c r="F10" s="88">
        <v>3425</v>
      </c>
      <c r="G10" s="88">
        <v>2120</v>
      </c>
      <c r="H10" s="88">
        <v>1792</v>
      </c>
      <c r="I10" s="88">
        <v>657</v>
      </c>
      <c r="J10" s="88">
        <v>1064</v>
      </c>
      <c r="K10" s="88">
        <v>2630</v>
      </c>
      <c r="L10" s="88">
        <v>2228</v>
      </c>
      <c r="M10" s="88">
        <v>213</v>
      </c>
      <c r="N10" s="88">
        <v>288</v>
      </c>
      <c r="O10" s="88">
        <v>3685</v>
      </c>
      <c r="P10" s="88">
        <v>5412</v>
      </c>
      <c r="Q10" s="89">
        <f t="shared" si="0"/>
        <v>71099</v>
      </c>
      <c r="R10" s="205">
        <f t="shared" si="1"/>
        <v>3.1146328032834212E-2</v>
      </c>
      <c r="X10" s="36"/>
    </row>
    <row r="11" spans="1:24" ht="18" customHeight="1">
      <c r="A11" s="97" t="s">
        <v>103</v>
      </c>
      <c r="B11" s="88">
        <v>1037</v>
      </c>
      <c r="C11" s="98">
        <v>1486</v>
      </c>
      <c r="D11" s="88">
        <v>14594</v>
      </c>
      <c r="E11" s="88">
        <v>217</v>
      </c>
      <c r="F11" s="88">
        <v>1972</v>
      </c>
      <c r="G11" s="88">
        <v>935</v>
      </c>
      <c r="H11" s="88">
        <v>1023</v>
      </c>
      <c r="I11" s="88">
        <v>244</v>
      </c>
      <c r="J11" s="88">
        <v>1037</v>
      </c>
      <c r="K11" s="88">
        <v>2173</v>
      </c>
      <c r="L11" s="88">
        <v>1863</v>
      </c>
      <c r="M11" s="88">
        <v>95</v>
      </c>
      <c r="N11" s="88">
        <v>281</v>
      </c>
      <c r="O11" s="88">
        <v>829</v>
      </c>
      <c r="P11" s="88">
        <v>2201</v>
      </c>
      <c r="Q11" s="89">
        <f t="shared" si="0"/>
        <v>29987</v>
      </c>
      <c r="R11" s="205">
        <f t="shared" si="1"/>
        <v>1.3136400493967559E-2</v>
      </c>
      <c r="X11" s="36"/>
    </row>
    <row r="12" spans="1:24" ht="21" customHeight="1">
      <c r="A12" s="99" t="s">
        <v>1</v>
      </c>
      <c r="B12" s="258">
        <f t="shared" ref="B12:P12" si="2">SUM(B3:B11)</f>
        <v>265076</v>
      </c>
      <c r="C12" s="258">
        <f t="shared" si="2"/>
        <v>140550</v>
      </c>
      <c r="D12" s="258">
        <f t="shared" si="2"/>
        <v>783358</v>
      </c>
      <c r="E12" s="258">
        <f t="shared" si="2"/>
        <v>15451</v>
      </c>
      <c r="F12" s="258">
        <f t="shared" si="2"/>
        <v>139745</v>
      </c>
      <c r="G12" s="258">
        <f t="shared" si="2"/>
        <v>100408</v>
      </c>
      <c r="H12" s="258">
        <f t="shared" si="2"/>
        <v>92386</v>
      </c>
      <c r="I12" s="258">
        <f t="shared" si="2"/>
        <v>43637</v>
      </c>
      <c r="J12" s="258">
        <f t="shared" si="2"/>
        <v>76625</v>
      </c>
      <c r="K12" s="258">
        <f t="shared" si="2"/>
        <v>114984</v>
      </c>
      <c r="L12" s="258">
        <f t="shared" si="2"/>
        <v>124974</v>
      </c>
      <c r="M12" s="258">
        <f t="shared" si="2"/>
        <v>23566</v>
      </c>
      <c r="N12" s="258">
        <f t="shared" si="2"/>
        <v>29468</v>
      </c>
      <c r="O12" s="258">
        <f t="shared" si="2"/>
        <v>118897</v>
      </c>
      <c r="P12" s="258">
        <f t="shared" si="2"/>
        <v>213616</v>
      </c>
      <c r="Q12" s="258">
        <f t="shared" si="0"/>
        <v>2282741</v>
      </c>
      <c r="R12" s="311">
        <f>SUM(R3:R11)</f>
        <v>1</v>
      </c>
      <c r="X12" s="36"/>
    </row>
    <row r="13" spans="1:24">
      <c r="A13" s="100"/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36"/>
      <c r="S13" s="36"/>
      <c r="T13" s="36"/>
      <c r="U13" s="36"/>
      <c r="V13" s="36"/>
      <c r="W13" s="36"/>
      <c r="X13" s="36"/>
    </row>
    <row r="14" spans="1:24">
      <c r="A14" s="100"/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5"/>
      <c r="S14" s="36"/>
      <c r="T14" s="36"/>
      <c r="U14" s="36"/>
      <c r="V14" s="36"/>
      <c r="W14" s="36"/>
      <c r="X14" s="36"/>
    </row>
  </sheetData>
  <mergeCells count="1">
    <mergeCell ref="A1:P1"/>
  </mergeCells>
  <printOptions horizontalCentered="1"/>
  <pageMargins left="0.78740157480314965" right="0.19685039370078741" top="0.59055118110236227" bottom="0.19685039370078741" header="0.11811023622047245" footer="0.51181102362204722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37"/>
  <sheetViews>
    <sheetView topLeftCell="A19" zoomScale="85" zoomScaleNormal="85" workbookViewId="0">
      <selection activeCell="Q19" sqref="Q19"/>
    </sheetView>
  </sheetViews>
  <sheetFormatPr baseColWidth="10" defaultColWidth="11.44140625" defaultRowHeight="13.2"/>
  <cols>
    <col min="1" max="1" width="27" style="4" customWidth="1"/>
    <col min="2" max="16" width="7.88671875" style="101" customWidth="1"/>
    <col min="17" max="17" width="10.5546875" style="101" bestFit="1" customWidth="1"/>
    <col min="18" max="16384" width="11.44140625" style="4"/>
  </cols>
  <sheetData>
    <row r="1" spans="1:17" ht="25.2" customHeight="1">
      <c r="A1" s="524" t="s">
        <v>330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</row>
    <row r="2" spans="1:17" customFormat="1" ht="67.2" customHeight="1">
      <c r="A2" s="143"/>
      <c r="B2" s="94" t="s">
        <v>90</v>
      </c>
      <c r="C2" s="94" t="s">
        <v>89</v>
      </c>
      <c r="D2" s="94" t="s">
        <v>19</v>
      </c>
      <c r="E2" s="94" t="s">
        <v>16</v>
      </c>
      <c r="F2" s="94" t="s">
        <v>88</v>
      </c>
      <c r="G2" s="94" t="s">
        <v>17</v>
      </c>
      <c r="H2" s="94" t="s">
        <v>86</v>
      </c>
      <c r="I2" s="94" t="s">
        <v>91</v>
      </c>
      <c r="J2" s="94" t="s">
        <v>92</v>
      </c>
      <c r="K2" s="94" t="s">
        <v>85</v>
      </c>
      <c r="L2" s="94" t="s">
        <v>93</v>
      </c>
      <c r="M2" s="94" t="s">
        <v>21</v>
      </c>
      <c r="N2" s="94" t="s">
        <v>22</v>
      </c>
      <c r="O2" s="94" t="s">
        <v>87</v>
      </c>
      <c r="P2" s="94" t="s">
        <v>84</v>
      </c>
      <c r="Q2" s="102" t="s">
        <v>1</v>
      </c>
    </row>
    <row r="3" spans="1:17" ht="15.6" customHeight="1">
      <c r="A3" s="14" t="s">
        <v>140</v>
      </c>
      <c r="B3" s="235">
        <v>15530</v>
      </c>
      <c r="C3" s="235">
        <v>10392</v>
      </c>
      <c r="D3" s="312">
        <v>101601</v>
      </c>
      <c r="E3" s="235">
        <v>461</v>
      </c>
      <c r="F3" s="235">
        <v>13340</v>
      </c>
      <c r="G3" s="235">
        <v>12536</v>
      </c>
      <c r="H3" s="235">
        <v>13263</v>
      </c>
      <c r="I3" s="235">
        <v>7032</v>
      </c>
      <c r="J3" s="235">
        <v>11949</v>
      </c>
      <c r="K3" s="235">
        <v>21809</v>
      </c>
      <c r="L3" s="235">
        <v>14993</v>
      </c>
      <c r="M3" s="235">
        <v>4152</v>
      </c>
      <c r="N3" s="235">
        <v>4298</v>
      </c>
      <c r="O3" s="235">
        <v>13422</v>
      </c>
      <c r="P3" s="235">
        <v>15717</v>
      </c>
      <c r="Q3" s="313">
        <f>SUM(B3:P3)</f>
        <v>260495</v>
      </c>
    </row>
    <row r="4" spans="1:17" ht="15.6" customHeight="1">
      <c r="A4" s="14" t="s">
        <v>141</v>
      </c>
      <c r="B4" s="235">
        <v>16505</v>
      </c>
      <c r="C4" s="235">
        <v>13559</v>
      </c>
      <c r="D4" s="312">
        <v>52447</v>
      </c>
      <c r="E4" s="235">
        <v>53019</v>
      </c>
      <c r="F4" s="235">
        <v>16096</v>
      </c>
      <c r="G4" s="235">
        <v>15036</v>
      </c>
      <c r="H4" s="235">
        <v>11259</v>
      </c>
      <c r="I4" s="235">
        <v>8344</v>
      </c>
      <c r="J4" s="235">
        <v>11515</v>
      </c>
      <c r="K4" s="235">
        <v>20969</v>
      </c>
      <c r="L4" s="235">
        <v>12440</v>
      </c>
      <c r="M4" s="235">
        <v>4915</v>
      </c>
      <c r="N4" s="235">
        <v>5269</v>
      </c>
      <c r="O4" s="235">
        <v>16337</v>
      </c>
      <c r="P4" s="235">
        <v>16290</v>
      </c>
      <c r="Q4" s="313">
        <f t="shared" ref="Q4:Q18" si="0">SUM(B4:P4)</f>
        <v>274000</v>
      </c>
    </row>
    <row r="5" spans="1:17" ht="15.6" customHeight="1">
      <c r="A5" s="14" t="s">
        <v>142</v>
      </c>
      <c r="B5" s="235">
        <v>3604</v>
      </c>
      <c r="C5" s="235">
        <v>3391</v>
      </c>
      <c r="D5" s="312">
        <v>26234</v>
      </c>
      <c r="E5" s="235">
        <v>6</v>
      </c>
      <c r="F5" s="235">
        <v>3668</v>
      </c>
      <c r="G5" s="235">
        <v>5785</v>
      </c>
      <c r="H5" s="235">
        <v>4784</v>
      </c>
      <c r="I5" s="235">
        <v>3151</v>
      </c>
      <c r="J5" s="235">
        <v>2472</v>
      </c>
      <c r="K5" s="235">
        <v>7808</v>
      </c>
      <c r="L5" s="235">
        <v>5449</v>
      </c>
      <c r="M5" s="235">
        <v>1308</v>
      </c>
      <c r="N5" s="235">
        <v>0</v>
      </c>
      <c r="O5" s="235">
        <v>5233</v>
      </c>
      <c r="P5" s="235">
        <v>5411</v>
      </c>
      <c r="Q5" s="313">
        <f t="shared" si="0"/>
        <v>78304</v>
      </c>
    </row>
    <row r="6" spans="1:17" ht="15.6" customHeight="1">
      <c r="A6" s="14" t="s">
        <v>143</v>
      </c>
      <c r="B6" s="235">
        <v>373</v>
      </c>
      <c r="C6" s="235">
        <v>236</v>
      </c>
      <c r="D6" s="312">
        <v>1150</v>
      </c>
      <c r="E6" s="235">
        <v>432</v>
      </c>
      <c r="F6" s="235">
        <v>488</v>
      </c>
      <c r="G6" s="235">
        <v>628</v>
      </c>
      <c r="H6" s="235">
        <v>204</v>
      </c>
      <c r="I6" s="235">
        <v>215</v>
      </c>
      <c r="J6" s="235">
        <v>251</v>
      </c>
      <c r="K6" s="235">
        <v>437</v>
      </c>
      <c r="L6" s="235">
        <v>156</v>
      </c>
      <c r="M6" s="235">
        <v>118</v>
      </c>
      <c r="N6" s="235">
        <v>0</v>
      </c>
      <c r="O6" s="235">
        <v>529</v>
      </c>
      <c r="P6" s="235">
        <v>426</v>
      </c>
      <c r="Q6" s="313">
        <f t="shared" si="0"/>
        <v>5643</v>
      </c>
    </row>
    <row r="7" spans="1:17" ht="15.6" customHeight="1">
      <c r="A7" s="14" t="s">
        <v>144</v>
      </c>
      <c r="B7" s="235">
        <v>4411</v>
      </c>
      <c r="C7" s="235">
        <v>3538</v>
      </c>
      <c r="D7" s="312">
        <v>17943</v>
      </c>
      <c r="E7" s="235">
        <v>0</v>
      </c>
      <c r="F7" s="235">
        <v>2832</v>
      </c>
      <c r="G7" s="235">
        <v>3014</v>
      </c>
      <c r="H7" s="235">
        <v>3099</v>
      </c>
      <c r="I7" s="235">
        <v>1290</v>
      </c>
      <c r="J7" s="235">
        <v>3285</v>
      </c>
      <c r="K7" s="235">
        <v>4038</v>
      </c>
      <c r="L7" s="235">
        <v>4059</v>
      </c>
      <c r="M7" s="235">
        <v>855</v>
      </c>
      <c r="N7" s="235">
        <v>0</v>
      </c>
      <c r="O7" s="235">
        <v>3101</v>
      </c>
      <c r="P7" s="235">
        <v>3581</v>
      </c>
      <c r="Q7" s="313">
        <f t="shared" si="0"/>
        <v>55046</v>
      </c>
    </row>
    <row r="8" spans="1:17" ht="15.6" customHeight="1">
      <c r="A8" s="14" t="s">
        <v>145</v>
      </c>
      <c r="B8" s="235">
        <v>1579</v>
      </c>
      <c r="C8" s="235">
        <v>1226</v>
      </c>
      <c r="D8" s="312">
        <v>3781</v>
      </c>
      <c r="E8" s="235">
        <v>0</v>
      </c>
      <c r="F8" s="235">
        <v>1123</v>
      </c>
      <c r="G8" s="235">
        <v>1057</v>
      </c>
      <c r="H8" s="235">
        <v>923</v>
      </c>
      <c r="I8" s="235">
        <v>608</v>
      </c>
      <c r="J8" s="235">
        <v>937</v>
      </c>
      <c r="K8" s="235">
        <v>1219</v>
      </c>
      <c r="L8" s="235">
        <v>784</v>
      </c>
      <c r="M8" s="235">
        <v>379</v>
      </c>
      <c r="N8" s="235">
        <v>0</v>
      </c>
      <c r="O8" s="235">
        <v>1169</v>
      </c>
      <c r="P8" s="235">
        <v>956</v>
      </c>
      <c r="Q8" s="313">
        <f t="shared" si="0"/>
        <v>15741</v>
      </c>
    </row>
    <row r="9" spans="1:17" ht="15.6" customHeight="1">
      <c r="A9" s="14" t="s">
        <v>146</v>
      </c>
      <c r="B9" s="235">
        <v>134</v>
      </c>
      <c r="C9" s="235">
        <v>50</v>
      </c>
      <c r="D9" s="312">
        <v>1362</v>
      </c>
      <c r="E9" s="235">
        <v>39</v>
      </c>
      <c r="F9" s="235">
        <v>129</v>
      </c>
      <c r="G9" s="235">
        <v>77</v>
      </c>
      <c r="H9" s="235">
        <v>99</v>
      </c>
      <c r="I9" s="235">
        <v>0</v>
      </c>
      <c r="J9" s="235">
        <v>94</v>
      </c>
      <c r="K9" s="235">
        <v>237</v>
      </c>
      <c r="L9" s="235">
        <v>115</v>
      </c>
      <c r="M9" s="235">
        <v>2</v>
      </c>
      <c r="N9" s="235">
        <v>3</v>
      </c>
      <c r="O9" s="235">
        <v>195</v>
      </c>
      <c r="P9" s="235">
        <v>241</v>
      </c>
      <c r="Q9" s="313">
        <f t="shared" si="0"/>
        <v>2777</v>
      </c>
    </row>
    <row r="10" spans="1:17" ht="15.6" customHeight="1">
      <c r="A10" s="14" t="s">
        <v>147</v>
      </c>
      <c r="B10" s="235">
        <v>375</v>
      </c>
      <c r="C10" s="235">
        <v>197</v>
      </c>
      <c r="D10" s="312">
        <v>5529</v>
      </c>
      <c r="E10" s="235">
        <v>152</v>
      </c>
      <c r="F10" s="235">
        <v>463</v>
      </c>
      <c r="G10" s="235">
        <v>389</v>
      </c>
      <c r="H10" s="235">
        <v>267</v>
      </c>
      <c r="I10" s="235">
        <v>11</v>
      </c>
      <c r="J10" s="235">
        <v>304</v>
      </c>
      <c r="K10" s="235">
        <v>318</v>
      </c>
      <c r="L10" s="235">
        <v>207</v>
      </c>
      <c r="M10" s="235">
        <v>44</v>
      </c>
      <c r="N10" s="235">
        <v>41</v>
      </c>
      <c r="O10" s="235">
        <v>187</v>
      </c>
      <c r="P10" s="235">
        <v>660</v>
      </c>
      <c r="Q10" s="313">
        <f t="shared" si="0"/>
        <v>9144</v>
      </c>
    </row>
    <row r="11" spans="1:17" ht="15.6" customHeight="1">
      <c r="A11" s="14" t="s">
        <v>148</v>
      </c>
      <c r="B11" s="235">
        <v>0</v>
      </c>
      <c r="C11" s="235">
        <v>0</v>
      </c>
      <c r="D11" s="312">
        <v>608</v>
      </c>
      <c r="E11" s="235">
        <v>0</v>
      </c>
      <c r="F11" s="235">
        <v>0</v>
      </c>
      <c r="G11" s="235">
        <v>0</v>
      </c>
      <c r="H11" s="235">
        <v>0</v>
      </c>
      <c r="I11" s="235">
        <v>0</v>
      </c>
      <c r="J11" s="235">
        <v>0</v>
      </c>
      <c r="K11" s="235">
        <v>1</v>
      </c>
      <c r="L11" s="235">
        <v>0</v>
      </c>
      <c r="M11" s="235">
        <v>0</v>
      </c>
      <c r="N11" s="235">
        <v>0</v>
      </c>
      <c r="O11" s="235">
        <v>3</v>
      </c>
      <c r="P11" s="235">
        <v>0</v>
      </c>
      <c r="Q11" s="313">
        <f t="shared" si="0"/>
        <v>612</v>
      </c>
    </row>
    <row r="12" spans="1:17" ht="15.6" customHeight="1">
      <c r="A12" s="14" t="s">
        <v>149</v>
      </c>
      <c r="B12" s="235">
        <v>2</v>
      </c>
      <c r="C12" s="235">
        <v>0</v>
      </c>
      <c r="D12" s="312">
        <v>2450</v>
      </c>
      <c r="E12" s="235">
        <v>0</v>
      </c>
      <c r="F12" s="235">
        <v>0</v>
      </c>
      <c r="G12" s="235">
        <v>0</v>
      </c>
      <c r="H12" s="235">
        <v>0</v>
      </c>
      <c r="I12" s="235">
        <v>0</v>
      </c>
      <c r="J12" s="235">
        <v>0</v>
      </c>
      <c r="K12" s="235">
        <v>0</v>
      </c>
      <c r="L12" s="235">
        <v>2</v>
      </c>
      <c r="M12" s="235">
        <v>0</v>
      </c>
      <c r="N12" s="235">
        <v>6</v>
      </c>
      <c r="O12" s="235">
        <v>1</v>
      </c>
      <c r="P12" s="235">
        <v>2</v>
      </c>
      <c r="Q12" s="313">
        <f t="shared" si="0"/>
        <v>2463</v>
      </c>
    </row>
    <row r="13" spans="1:17" ht="15.6" customHeight="1">
      <c r="A13" s="14" t="s">
        <v>150</v>
      </c>
      <c r="B13" s="235">
        <v>1</v>
      </c>
      <c r="C13" s="235">
        <v>2</v>
      </c>
      <c r="D13" s="312">
        <v>55</v>
      </c>
      <c r="E13" s="235">
        <v>0</v>
      </c>
      <c r="F13" s="235">
        <v>0</v>
      </c>
      <c r="G13" s="235">
        <v>1</v>
      </c>
      <c r="H13" s="235">
        <v>1</v>
      </c>
      <c r="I13" s="235">
        <v>4</v>
      </c>
      <c r="J13" s="235">
        <v>0</v>
      </c>
      <c r="K13" s="235">
        <v>68</v>
      </c>
      <c r="L13" s="235">
        <v>1</v>
      </c>
      <c r="M13" s="235">
        <v>1</v>
      </c>
      <c r="N13" s="235">
        <v>0</v>
      </c>
      <c r="O13" s="235">
        <v>1</v>
      </c>
      <c r="P13" s="235">
        <v>1</v>
      </c>
      <c r="Q13" s="313">
        <f t="shared" si="0"/>
        <v>136</v>
      </c>
    </row>
    <row r="14" spans="1:17" ht="15.6" customHeight="1">
      <c r="A14" s="14" t="s">
        <v>151</v>
      </c>
      <c r="B14" s="235">
        <v>3876</v>
      </c>
      <c r="C14" s="235">
        <v>1565</v>
      </c>
      <c r="D14" s="312">
        <v>8551</v>
      </c>
      <c r="E14" s="235">
        <v>139</v>
      </c>
      <c r="F14" s="235">
        <v>1020</v>
      </c>
      <c r="G14" s="235">
        <v>1348</v>
      </c>
      <c r="H14" s="235">
        <v>1170</v>
      </c>
      <c r="I14" s="235">
        <v>996</v>
      </c>
      <c r="J14" s="235">
        <v>2396</v>
      </c>
      <c r="K14" s="235">
        <v>1326</v>
      </c>
      <c r="L14" s="235">
        <v>1997</v>
      </c>
      <c r="M14" s="235">
        <v>1744</v>
      </c>
      <c r="N14" s="235">
        <v>365</v>
      </c>
      <c r="O14" s="235">
        <v>1548</v>
      </c>
      <c r="P14" s="235">
        <v>2052</v>
      </c>
      <c r="Q14" s="313">
        <f t="shared" si="0"/>
        <v>30093</v>
      </c>
    </row>
    <row r="15" spans="1:17" ht="15.6" customHeight="1">
      <c r="A15" s="14" t="s">
        <v>152</v>
      </c>
      <c r="B15" s="235">
        <v>913</v>
      </c>
      <c r="C15" s="235">
        <v>457</v>
      </c>
      <c r="D15" s="312">
        <v>3120</v>
      </c>
      <c r="E15" s="235">
        <v>64</v>
      </c>
      <c r="F15" s="235">
        <v>1032</v>
      </c>
      <c r="G15" s="235">
        <v>1506</v>
      </c>
      <c r="H15" s="235">
        <v>221</v>
      </c>
      <c r="I15" s="235">
        <v>380</v>
      </c>
      <c r="J15" s="235">
        <v>847</v>
      </c>
      <c r="K15" s="235">
        <v>985</v>
      </c>
      <c r="L15" s="235">
        <v>720</v>
      </c>
      <c r="M15" s="235">
        <v>278</v>
      </c>
      <c r="N15" s="235">
        <v>258</v>
      </c>
      <c r="O15" s="235">
        <v>651</v>
      </c>
      <c r="P15" s="235">
        <v>938</v>
      </c>
      <c r="Q15" s="313">
        <f t="shared" si="0"/>
        <v>12370</v>
      </c>
    </row>
    <row r="16" spans="1:17" ht="15.6" customHeight="1">
      <c r="A16" s="14" t="s">
        <v>83</v>
      </c>
      <c r="B16" s="235">
        <v>650</v>
      </c>
      <c r="C16" s="235">
        <v>269</v>
      </c>
      <c r="D16" s="312">
        <v>1076</v>
      </c>
      <c r="E16" s="235">
        <v>0</v>
      </c>
      <c r="F16" s="235">
        <v>666</v>
      </c>
      <c r="G16" s="235">
        <v>618</v>
      </c>
      <c r="H16" s="235">
        <v>328</v>
      </c>
      <c r="I16" s="235">
        <v>209</v>
      </c>
      <c r="J16" s="235">
        <v>426</v>
      </c>
      <c r="K16" s="235">
        <v>2632</v>
      </c>
      <c r="L16" s="235">
        <v>281</v>
      </c>
      <c r="M16" s="235">
        <v>260</v>
      </c>
      <c r="N16" s="235">
        <v>0</v>
      </c>
      <c r="O16" s="235">
        <v>518</v>
      </c>
      <c r="P16" s="235">
        <v>381</v>
      </c>
      <c r="Q16" s="313">
        <f t="shared" si="0"/>
        <v>8314</v>
      </c>
    </row>
    <row r="17" spans="1:17" ht="15.6" customHeight="1">
      <c r="A17" s="14" t="s">
        <v>153</v>
      </c>
      <c r="B17" s="235">
        <v>259</v>
      </c>
      <c r="C17" s="235">
        <v>86</v>
      </c>
      <c r="D17" s="312">
        <v>1515</v>
      </c>
      <c r="E17" s="235">
        <v>0</v>
      </c>
      <c r="F17" s="235">
        <v>103</v>
      </c>
      <c r="G17" s="235">
        <v>170</v>
      </c>
      <c r="H17" s="235">
        <v>155</v>
      </c>
      <c r="I17" s="235">
        <v>71</v>
      </c>
      <c r="J17" s="235">
        <v>174</v>
      </c>
      <c r="K17" s="235">
        <v>172</v>
      </c>
      <c r="L17" s="235">
        <v>69</v>
      </c>
      <c r="M17" s="235">
        <v>56</v>
      </c>
      <c r="N17" s="235">
        <v>0</v>
      </c>
      <c r="O17" s="235">
        <v>241</v>
      </c>
      <c r="P17" s="235">
        <v>153</v>
      </c>
      <c r="Q17" s="313">
        <f t="shared" si="0"/>
        <v>3224</v>
      </c>
    </row>
    <row r="18" spans="1:17" ht="15.6" customHeight="1">
      <c r="A18" s="7" t="s">
        <v>58</v>
      </c>
      <c r="B18" s="235">
        <v>19</v>
      </c>
      <c r="C18" s="235">
        <v>4</v>
      </c>
      <c r="D18" s="312">
        <v>21</v>
      </c>
      <c r="E18" s="235">
        <v>171</v>
      </c>
      <c r="F18" s="235">
        <v>32</v>
      </c>
      <c r="G18" s="235">
        <v>34</v>
      </c>
      <c r="H18" s="235">
        <v>21</v>
      </c>
      <c r="I18" s="235">
        <v>5</v>
      </c>
      <c r="J18" s="235">
        <v>6</v>
      </c>
      <c r="K18" s="235">
        <v>52</v>
      </c>
      <c r="L18" s="235">
        <v>22</v>
      </c>
      <c r="M18" s="235">
        <v>3</v>
      </c>
      <c r="N18" s="235">
        <v>2</v>
      </c>
      <c r="O18" s="235">
        <v>10</v>
      </c>
      <c r="P18" s="235">
        <v>12</v>
      </c>
      <c r="Q18" s="313">
        <f t="shared" si="0"/>
        <v>414</v>
      </c>
    </row>
    <row r="19" spans="1:17" ht="20.399999999999999" customHeight="1">
      <c r="A19" s="103" t="s">
        <v>1</v>
      </c>
      <c r="B19" s="314">
        <f t="shared" ref="B19:P19" si="1">SUM(B3:B18)</f>
        <v>48231</v>
      </c>
      <c r="C19" s="314">
        <f t="shared" si="1"/>
        <v>34972</v>
      </c>
      <c r="D19" s="415">
        <f t="shared" si="1"/>
        <v>227443</v>
      </c>
      <c r="E19" s="314">
        <f t="shared" si="1"/>
        <v>54483</v>
      </c>
      <c r="F19" s="314">
        <f t="shared" si="1"/>
        <v>40992</v>
      </c>
      <c r="G19" s="314">
        <f t="shared" si="1"/>
        <v>42199</v>
      </c>
      <c r="H19" s="314">
        <f t="shared" si="1"/>
        <v>35794</v>
      </c>
      <c r="I19" s="314">
        <f t="shared" si="1"/>
        <v>22316</v>
      </c>
      <c r="J19" s="314">
        <f t="shared" si="1"/>
        <v>34656</v>
      </c>
      <c r="K19" s="314">
        <f t="shared" si="1"/>
        <v>62071</v>
      </c>
      <c r="L19" s="314">
        <f t="shared" si="1"/>
        <v>41295</v>
      </c>
      <c r="M19" s="314">
        <f t="shared" si="1"/>
        <v>14115</v>
      </c>
      <c r="N19" s="314">
        <f t="shared" si="1"/>
        <v>10242</v>
      </c>
      <c r="O19" s="314">
        <f t="shared" si="1"/>
        <v>43146</v>
      </c>
      <c r="P19" s="314">
        <f t="shared" si="1"/>
        <v>46821</v>
      </c>
      <c r="Q19" s="315">
        <f t="shared" ref="Q19" si="2">SUM(B19:P19)</f>
        <v>758776</v>
      </c>
    </row>
    <row r="21" spans="1:17" ht="25.8" customHeight="1">
      <c r="A21" s="524" t="s">
        <v>328</v>
      </c>
      <c r="B21" s="524"/>
      <c r="C21" s="524"/>
      <c r="D21" s="524"/>
      <c r="E21" s="524"/>
      <c r="F21" s="524"/>
      <c r="G21" s="524"/>
      <c r="H21" s="524"/>
      <c r="I21" s="524"/>
      <c r="J21" s="524"/>
      <c r="K21" s="524"/>
      <c r="L21" s="524"/>
      <c r="M21" s="524"/>
      <c r="N21" s="524"/>
      <c r="O21" s="524"/>
      <c r="P21" s="524"/>
      <c r="Q21" s="524"/>
    </row>
    <row r="22" spans="1:17" ht="15.6" customHeight="1">
      <c r="A22" s="3"/>
      <c r="B22" s="3"/>
      <c r="C22" s="3"/>
      <c r="E22" s="525" t="s">
        <v>204</v>
      </c>
      <c r="F22" s="526"/>
      <c r="G22" s="526"/>
      <c r="H22" s="529">
        <v>313115</v>
      </c>
      <c r="I22" s="530"/>
    </row>
    <row r="23" spans="1:17" ht="15.6" customHeight="1">
      <c r="A23" s="3"/>
      <c r="B23" s="3"/>
      <c r="C23" s="3"/>
      <c r="E23" s="527" t="s">
        <v>205</v>
      </c>
      <c r="F23" s="528"/>
      <c r="G23" s="528"/>
      <c r="H23" s="531">
        <v>142496</v>
      </c>
      <c r="I23" s="532"/>
      <c r="M23" s="4"/>
      <c r="N23" s="4"/>
    </row>
    <row r="24" spans="1:17" ht="15.6" customHeight="1">
      <c r="A24" s="3"/>
      <c r="B24" s="3"/>
      <c r="C24" s="3"/>
      <c r="E24" s="527" t="s">
        <v>161</v>
      </c>
      <c r="F24" s="528"/>
      <c r="G24" s="528"/>
      <c r="H24" s="531">
        <v>684</v>
      </c>
      <c r="I24" s="532"/>
      <c r="M24" s="4"/>
      <c r="N24" s="4"/>
    </row>
    <row r="25" spans="1:17" ht="15.6" customHeight="1">
      <c r="A25" s="3"/>
      <c r="B25" s="3"/>
      <c r="C25" s="3"/>
      <c r="E25" s="527" t="s">
        <v>154</v>
      </c>
      <c r="F25" s="528"/>
      <c r="G25" s="528"/>
      <c r="H25" s="531">
        <v>9686</v>
      </c>
      <c r="I25" s="532"/>
      <c r="M25" s="4"/>
      <c r="N25" s="4"/>
    </row>
    <row r="26" spans="1:17" ht="15.6" customHeight="1">
      <c r="A26" s="3"/>
      <c r="B26" s="3"/>
      <c r="C26" s="3"/>
      <c r="E26" s="527" t="s">
        <v>206</v>
      </c>
      <c r="F26" s="528"/>
      <c r="G26" s="528"/>
      <c r="H26" s="531">
        <v>36120</v>
      </c>
      <c r="I26" s="532"/>
      <c r="M26" s="4"/>
      <c r="N26" s="4"/>
    </row>
    <row r="27" spans="1:17" ht="15.6" customHeight="1">
      <c r="A27" s="3"/>
      <c r="B27" s="3"/>
      <c r="C27" s="3"/>
      <c r="E27" s="527" t="s">
        <v>207</v>
      </c>
      <c r="F27" s="528"/>
      <c r="G27" s="528"/>
      <c r="H27" s="531">
        <v>5734</v>
      </c>
      <c r="I27" s="532"/>
      <c r="M27" s="4"/>
      <c r="N27" s="4"/>
    </row>
    <row r="28" spans="1:17" ht="15.6" customHeight="1">
      <c r="A28" s="3"/>
      <c r="B28" s="3"/>
      <c r="C28" s="3"/>
      <c r="E28" s="527" t="s">
        <v>160</v>
      </c>
      <c r="F28" s="528"/>
      <c r="G28" s="528"/>
      <c r="H28" s="531">
        <v>24635</v>
      </c>
      <c r="I28" s="532"/>
      <c r="M28" s="4"/>
      <c r="N28" s="4"/>
    </row>
    <row r="29" spans="1:17" ht="15.6" customHeight="1">
      <c r="A29" s="3"/>
      <c r="B29" s="3"/>
      <c r="C29" s="3"/>
      <c r="E29" s="537" t="s">
        <v>265</v>
      </c>
      <c r="F29" s="528"/>
      <c r="G29" s="528"/>
      <c r="H29" s="531">
        <v>1945</v>
      </c>
      <c r="I29" s="532"/>
      <c r="M29" s="4"/>
      <c r="N29" s="4"/>
    </row>
    <row r="30" spans="1:17" ht="15.6" customHeight="1">
      <c r="A30" s="3"/>
      <c r="B30" s="3"/>
      <c r="C30" s="3"/>
      <c r="E30" s="527" t="s">
        <v>208</v>
      </c>
      <c r="F30" s="528"/>
      <c r="G30" s="528"/>
      <c r="H30" s="531">
        <v>122</v>
      </c>
      <c r="I30" s="532"/>
      <c r="M30" s="4"/>
      <c r="N30" s="4"/>
    </row>
    <row r="31" spans="1:17" ht="15.6" customHeight="1">
      <c r="A31" s="3"/>
      <c r="B31" s="3"/>
      <c r="C31" s="3"/>
      <c r="E31" s="206" t="s">
        <v>266</v>
      </c>
      <c r="F31" s="181"/>
      <c r="G31" s="181"/>
      <c r="H31" s="531">
        <v>8582</v>
      </c>
      <c r="I31" s="532"/>
      <c r="M31" s="4"/>
      <c r="N31" s="4"/>
    </row>
    <row r="32" spans="1:17" ht="15.6" customHeight="1">
      <c r="A32" s="3"/>
      <c r="B32" s="3"/>
      <c r="C32" s="3"/>
      <c r="D32" s="3"/>
      <c r="E32" s="527" t="s">
        <v>209</v>
      </c>
      <c r="F32" s="528"/>
      <c r="G32" s="528"/>
      <c r="H32" s="531">
        <v>60</v>
      </c>
      <c r="I32" s="532"/>
      <c r="M32" s="4"/>
      <c r="N32" s="4"/>
    </row>
    <row r="33" spans="1:14" ht="15.6" customHeight="1">
      <c r="A33" s="3"/>
      <c r="B33" s="3"/>
      <c r="C33" s="3"/>
      <c r="E33" s="527" t="s">
        <v>155</v>
      </c>
      <c r="F33" s="528"/>
      <c r="G33" s="528"/>
      <c r="H33" s="531">
        <v>2742</v>
      </c>
      <c r="I33" s="532"/>
      <c r="M33"/>
      <c r="N33"/>
    </row>
    <row r="34" spans="1:14" ht="15.6" customHeight="1">
      <c r="A34" s="3"/>
      <c r="B34" s="3"/>
      <c r="C34" s="3"/>
      <c r="E34" s="527" t="s">
        <v>58</v>
      </c>
      <c r="F34" s="528"/>
      <c r="G34" s="528"/>
      <c r="H34" s="531">
        <v>21</v>
      </c>
      <c r="I34" s="532"/>
      <c r="M34"/>
      <c r="N34"/>
    </row>
    <row r="35" spans="1:14" ht="15.6" customHeight="1">
      <c r="A35" s="3"/>
      <c r="B35" s="3"/>
      <c r="C35" s="3"/>
      <c r="E35" s="535" t="s">
        <v>1</v>
      </c>
      <c r="F35" s="536"/>
      <c r="G35" s="536"/>
      <c r="H35" s="533">
        <f>SUM(H22:H34)</f>
        <v>545942</v>
      </c>
      <c r="I35" s="534"/>
      <c r="M35"/>
      <c r="N35"/>
    </row>
    <row r="36" spans="1:14" ht="15.6" customHeight="1">
      <c r="A36" s="3"/>
      <c r="B36" s="3"/>
      <c r="C36" s="3"/>
      <c r="M36"/>
      <c r="N36"/>
    </row>
    <row r="37" spans="1:14">
      <c r="M37"/>
      <c r="N37"/>
    </row>
  </sheetData>
  <mergeCells count="29">
    <mergeCell ref="H30:I30"/>
    <mergeCell ref="H32:I32"/>
    <mergeCell ref="E25:G25"/>
    <mergeCell ref="E26:G26"/>
    <mergeCell ref="E27:G27"/>
    <mergeCell ref="E28:G28"/>
    <mergeCell ref="E30:G30"/>
    <mergeCell ref="H25:I25"/>
    <mergeCell ref="H26:I26"/>
    <mergeCell ref="H27:I27"/>
    <mergeCell ref="H28:I28"/>
    <mergeCell ref="E29:G29"/>
    <mergeCell ref="H29:I29"/>
    <mergeCell ref="H31:I31"/>
    <mergeCell ref="H35:I35"/>
    <mergeCell ref="E32:G32"/>
    <mergeCell ref="E33:G33"/>
    <mergeCell ref="E34:G34"/>
    <mergeCell ref="E35:G35"/>
    <mergeCell ref="H33:I33"/>
    <mergeCell ref="H34:I34"/>
    <mergeCell ref="A1:Q1"/>
    <mergeCell ref="A21:Q21"/>
    <mergeCell ref="E22:G22"/>
    <mergeCell ref="E23:G23"/>
    <mergeCell ref="E24:G24"/>
    <mergeCell ref="H22:I22"/>
    <mergeCell ref="H23:I23"/>
    <mergeCell ref="H24:I24"/>
  </mergeCells>
  <printOptions horizontalCentered="1"/>
  <pageMargins left="0.59055118110236227" right="0.19685039370078741" top="0.78740157480314965" bottom="0.19685039370078741" header="0.11811023622047245" footer="0.51181102362204722"/>
  <pageSetup paperSize="9" scale="9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Q25"/>
  <sheetViews>
    <sheetView zoomScaleNormal="100" workbookViewId="0">
      <selection activeCell="J18" sqref="J18"/>
    </sheetView>
  </sheetViews>
  <sheetFormatPr baseColWidth="10" defaultColWidth="11.44140625" defaultRowHeight="13.2"/>
  <cols>
    <col min="1" max="1" width="16.44140625" style="9" customWidth="1"/>
    <col min="2" max="2" width="7.6640625" style="9" bestFit="1" customWidth="1"/>
    <col min="3" max="4" width="7.5546875" style="9" bestFit="1" customWidth="1"/>
    <col min="5" max="5" width="7.5546875" style="9" customWidth="1"/>
    <col min="6" max="8" width="7.6640625" style="9" bestFit="1" customWidth="1"/>
    <col min="9" max="10" width="6.6640625" style="9" bestFit="1" customWidth="1"/>
    <col min="11" max="11" width="7.6640625" style="9" bestFit="1" customWidth="1"/>
    <col min="12" max="12" width="7.6640625" style="9" customWidth="1"/>
    <col min="13" max="14" width="6.6640625" style="9" bestFit="1" customWidth="1"/>
    <col min="15" max="16" width="7.6640625" style="9" bestFit="1" customWidth="1"/>
    <col min="17" max="17" width="9.21875" style="9" bestFit="1" customWidth="1"/>
    <col min="18" max="16384" width="11.44140625" style="9"/>
  </cols>
  <sheetData>
    <row r="1" spans="1:17" ht="15.6">
      <c r="A1" s="538" t="s">
        <v>329</v>
      </c>
      <c r="B1" s="538"/>
      <c r="C1" s="538"/>
      <c r="D1" s="538"/>
      <c r="E1" s="538"/>
      <c r="F1" s="538"/>
      <c r="G1" s="538"/>
      <c r="H1" s="538"/>
      <c r="I1" s="538"/>
      <c r="J1" s="538"/>
      <c r="K1" s="538"/>
      <c r="L1" s="538"/>
      <c r="M1" s="538"/>
      <c r="N1" s="538"/>
      <c r="O1" s="538"/>
      <c r="P1" s="538"/>
      <c r="Q1" s="538"/>
    </row>
    <row r="2" spans="1:17" ht="32.4" customHeight="1"/>
    <row r="3" spans="1:17" ht="79.8" customHeight="1">
      <c r="A3" s="104"/>
      <c r="B3" s="30" t="s">
        <v>90</v>
      </c>
      <c r="C3" s="30" t="s">
        <v>89</v>
      </c>
      <c r="D3" s="30" t="s">
        <v>19</v>
      </c>
      <c r="E3" s="30" t="s">
        <v>16</v>
      </c>
      <c r="F3" s="30" t="s">
        <v>88</v>
      </c>
      <c r="G3" s="30" t="s">
        <v>17</v>
      </c>
      <c r="H3" s="30" t="s">
        <v>86</v>
      </c>
      <c r="I3" s="30" t="s">
        <v>91</v>
      </c>
      <c r="J3" s="30" t="s">
        <v>92</v>
      </c>
      <c r="K3" s="30" t="s">
        <v>85</v>
      </c>
      <c r="L3" s="30" t="s">
        <v>93</v>
      </c>
      <c r="M3" s="30" t="s">
        <v>21</v>
      </c>
      <c r="N3" s="30" t="s">
        <v>22</v>
      </c>
      <c r="O3" s="30" t="s">
        <v>87</v>
      </c>
      <c r="P3" s="30" t="s">
        <v>84</v>
      </c>
      <c r="Q3" s="26" t="s">
        <v>1</v>
      </c>
    </row>
    <row r="4" spans="1:17" ht="18.600000000000001" customHeight="1">
      <c r="A4" s="105" t="s">
        <v>263</v>
      </c>
      <c r="B4" s="233">
        <v>81543</v>
      </c>
      <c r="C4" s="233">
        <v>39657</v>
      </c>
      <c r="D4" s="233">
        <v>307588</v>
      </c>
      <c r="E4" s="233">
        <v>142</v>
      </c>
      <c r="F4" s="233">
        <v>43023</v>
      </c>
      <c r="G4" s="233">
        <v>30211</v>
      </c>
      <c r="H4" s="233">
        <v>29859</v>
      </c>
      <c r="I4" s="233">
        <v>15523</v>
      </c>
      <c r="J4" s="233">
        <v>23733</v>
      </c>
      <c r="K4" s="233">
        <v>30659</v>
      </c>
      <c r="L4" s="233">
        <v>34759</v>
      </c>
      <c r="M4" s="233">
        <v>8887</v>
      </c>
      <c r="N4" s="233">
        <v>10996</v>
      </c>
      <c r="O4" s="233">
        <v>34620</v>
      </c>
      <c r="P4" s="233">
        <v>60296</v>
      </c>
      <c r="Q4" s="316">
        <f t="shared" ref="Q4:Q13" si="0">SUM(B4:P4)</f>
        <v>751496</v>
      </c>
    </row>
    <row r="5" spans="1:17" ht="18.600000000000001" customHeight="1">
      <c r="A5" s="105" t="s">
        <v>264</v>
      </c>
      <c r="B5" s="233">
        <v>146079</v>
      </c>
      <c r="C5" s="233">
        <v>77481</v>
      </c>
      <c r="D5" s="233">
        <v>303422</v>
      </c>
      <c r="E5" s="233">
        <v>14997</v>
      </c>
      <c r="F5" s="233">
        <v>74550</v>
      </c>
      <c r="G5" s="233">
        <v>52491</v>
      </c>
      <c r="H5" s="233">
        <v>46379</v>
      </c>
      <c r="I5" s="233">
        <v>23612</v>
      </c>
      <c r="J5" s="233">
        <v>40716</v>
      </c>
      <c r="K5" s="233">
        <v>67844</v>
      </c>
      <c r="L5" s="233">
        <v>68676</v>
      </c>
      <c r="M5" s="233">
        <v>12149</v>
      </c>
      <c r="N5" s="233">
        <v>18218</v>
      </c>
      <c r="O5" s="233">
        <v>67683</v>
      </c>
      <c r="P5" s="233">
        <v>117204</v>
      </c>
      <c r="Q5" s="316">
        <f t="shared" si="0"/>
        <v>1131501</v>
      </c>
    </row>
    <row r="6" spans="1:17" ht="18.600000000000001" customHeight="1">
      <c r="A6" s="105" t="s">
        <v>156</v>
      </c>
      <c r="B6" s="233">
        <v>26941</v>
      </c>
      <c r="C6" s="233">
        <v>17901</v>
      </c>
      <c r="D6" s="233">
        <v>97385</v>
      </c>
      <c r="E6" s="233">
        <v>1</v>
      </c>
      <c r="F6" s="233">
        <v>15354</v>
      </c>
      <c r="G6" s="233">
        <v>11146</v>
      </c>
      <c r="H6" s="233">
        <v>11642</v>
      </c>
      <c r="I6" s="233">
        <v>3347</v>
      </c>
      <c r="J6" s="233">
        <v>9204</v>
      </c>
      <c r="K6" s="233">
        <v>10119</v>
      </c>
      <c r="L6" s="233">
        <v>15447</v>
      </c>
      <c r="M6" s="233">
        <v>1938</v>
      </c>
      <c r="N6" s="233">
        <v>6</v>
      </c>
      <c r="O6" s="233">
        <v>11188</v>
      </c>
      <c r="P6" s="233">
        <v>20606</v>
      </c>
      <c r="Q6" s="316">
        <f t="shared" si="0"/>
        <v>252225</v>
      </c>
    </row>
    <row r="7" spans="1:17" ht="18.600000000000001" customHeight="1">
      <c r="A7" s="105" t="s">
        <v>157</v>
      </c>
      <c r="B7" s="233">
        <v>6155</v>
      </c>
      <c r="C7" s="233">
        <v>3507</v>
      </c>
      <c r="D7" s="233">
        <v>37952</v>
      </c>
      <c r="E7" s="233">
        <v>102</v>
      </c>
      <c r="F7" s="233">
        <v>3908</v>
      </c>
      <c r="G7" s="233">
        <v>2996</v>
      </c>
      <c r="H7" s="233">
        <v>2337</v>
      </c>
      <c r="I7" s="233">
        <v>1132</v>
      </c>
      <c r="J7" s="233">
        <v>1245</v>
      </c>
      <c r="K7" s="233">
        <v>3161</v>
      </c>
      <c r="L7" s="233">
        <v>3596</v>
      </c>
      <c r="M7" s="233">
        <v>341</v>
      </c>
      <c r="N7" s="233">
        <v>1</v>
      </c>
      <c r="O7" s="233">
        <v>2964</v>
      </c>
      <c r="P7" s="233">
        <v>6594</v>
      </c>
      <c r="Q7" s="316">
        <f t="shared" si="0"/>
        <v>75991</v>
      </c>
    </row>
    <row r="8" spans="1:17" ht="18.600000000000001" customHeight="1">
      <c r="A8" s="105" t="s">
        <v>149</v>
      </c>
      <c r="B8" s="233">
        <v>47</v>
      </c>
      <c r="C8" s="233">
        <v>3</v>
      </c>
      <c r="D8" s="233">
        <v>4039</v>
      </c>
      <c r="E8" s="233">
        <v>0</v>
      </c>
      <c r="F8" s="233">
        <v>0</v>
      </c>
      <c r="G8" s="233">
        <v>3</v>
      </c>
      <c r="H8" s="233">
        <v>0</v>
      </c>
      <c r="I8" s="233">
        <v>1</v>
      </c>
      <c r="J8" s="233">
        <v>1</v>
      </c>
      <c r="K8" s="233">
        <v>0</v>
      </c>
      <c r="L8" s="233">
        <v>0</v>
      </c>
      <c r="M8" s="233">
        <v>0</v>
      </c>
      <c r="N8" s="233">
        <v>4</v>
      </c>
      <c r="O8" s="233">
        <v>1</v>
      </c>
      <c r="P8" s="233">
        <v>2</v>
      </c>
      <c r="Q8" s="316">
        <f t="shared" si="0"/>
        <v>4101</v>
      </c>
    </row>
    <row r="9" spans="1:17" ht="18.600000000000001" customHeight="1">
      <c r="A9" s="105" t="s">
        <v>158</v>
      </c>
      <c r="B9" s="233">
        <v>1207</v>
      </c>
      <c r="C9" s="233">
        <v>718</v>
      </c>
      <c r="D9" s="233">
        <v>10517</v>
      </c>
      <c r="E9" s="233">
        <v>132</v>
      </c>
      <c r="F9" s="233">
        <v>460</v>
      </c>
      <c r="G9" s="233">
        <v>473</v>
      </c>
      <c r="H9" s="233">
        <v>436</v>
      </c>
      <c r="I9" s="233">
        <v>1</v>
      </c>
      <c r="J9" s="233">
        <v>250</v>
      </c>
      <c r="K9" s="233">
        <v>659</v>
      </c>
      <c r="L9" s="233">
        <v>598</v>
      </c>
      <c r="M9" s="233">
        <v>0</v>
      </c>
      <c r="N9" s="233">
        <v>51</v>
      </c>
      <c r="O9" s="233">
        <v>1063</v>
      </c>
      <c r="P9" s="233">
        <v>1514</v>
      </c>
      <c r="Q9" s="316">
        <f t="shared" si="0"/>
        <v>18079</v>
      </c>
    </row>
    <row r="10" spans="1:17" ht="18.600000000000001" customHeight="1">
      <c r="A10" s="105" t="s">
        <v>159</v>
      </c>
      <c r="B10" s="233">
        <v>3049</v>
      </c>
      <c r="C10" s="233">
        <v>1237</v>
      </c>
      <c r="D10" s="233">
        <v>22136</v>
      </c>
      <c r="E10" s="233">
        <v>53</v>
      </c>
      <c r="F10" s="233">
        <v>2278</v>
      </c>
      <c r="G10" s="233">
        <v>3021</v>
      </c>
      <c r="H10" s="233">
        <v>1716</v>
      </c>
      <c r="I10" s="233">
        <v>12</v>
      </c>
      <c r="J10" s="233">
        <v>1435</v>
      </c>
      <c r="K10" s="233">
        <v>1452</v>
      </c>
      <c r="L10" s="233">
        <v>1825</v>
      </c>
      <c r="M10" s="233">
        <v>244</v>
      </c>
      <c r="N10" s="233">
        <v>192</v>
      </c>
      <c r="O10" s="233">
        <v>1355</v>
      </c>
      <c r="P10" s="233">
        <v>7319</v>
      </c>
      <c r="Q10" s="316">
        <f t="shared" si="0"/>
        <v>47324</v>
      </c>
    </row>
    <row r="11" spans="1:17" ht="18.600000000000001" customHeight="1">
      <c r="A11" s="105" t="s">
        <v>83</v>
      </c>
      <c r="B11" s="233">
        <v>24</v>
      </c>
      <c r="C11" s="233">
        <v>10</v>
      </c>
      <c r="D11" s="233">
        <v>238</v>
      </c>
      <c r="E11" s="233">
        <v>0</v>
      </c>
      <c r="F11" s="233">
        <v>138</v>
      </c>
      <c r="G11" s="233">
        <v>46</v>
      </c>
      <c r="H11" s="233">
        <v>2</v>
      </c>
      <c r="I11" s="233">
        <v>3</v>
      </c>
      <c r="J11" s="233">
        <v>13</v>
      </c>
      <c r="K11" s="233">
        <v>1056</v>
      </c>
      <c r="L11" s="233">
        <v>29</v>
      </c>
      <c r="M11" s="233">
        <v>1</v>
      </c>
      <c r="N11" s="233">
        <v>0</v>
      </c>
      <c r="O11" s="233">
        <v>0</v>
      </c>
      <c r="P11" s="233">
        <v>34</v>
      </c>
      <c r="Q11" s="316">
        <f t="shared" si="0"/>
        <v>1594</v>
      </c>
    </row>
    <row r="12" spans="1:17" ht="18.600000000000001" customHeight="1">
      <c r="A12" s="106" t="s">
        <v>58</v>
      </c>
      <c r="B12" s="233">
        <v>31</v>
      </c>
      <c r="C12" s="233">
        <v>36</v>
      </c>
      <c r="D12" s="233">
        <v>81</v>
      </c>
      <c r="E12" s="233">
        <v>24</v>
      </c>
      <c r="F12" s="233">
        <v>34</v>
      </c>
      <c r="G12" s="233">
        <v>21</v>
      </c>
      <c r="H12" s="233">
        <v>15</v>
      </c>
      <c r="I12" s="233">
        <v>6</v>
      </c>
      <c r="J12" s="233">
        <v>28</v>
      </c>
      <c r="K12" s="233">
        <v>34</v>
      </c>
      <c r="L12" s="233">
        <v>44</v>
      </c>
      <c r="M12" s="233">
        <v>6</v>
      </c>
      <c r="N12" s="233">
        <v>0</v>
      </c>
      <c r="O12" s="233">
        <v>23</v>
      </c>
      <c r="P12" s="233">
        <v>47</v>
      </c>
      <c r="Q12" s="316">
        <f t="shared" si="0"/>
        <v>430</v>
      </c>
    </row>
    <row r="13" spans="1:17" ht="18.600000000000001" customHeight="1">
      <c r="A13" s="8" t="s">
        <v>18</v>
      </c>
      <c r="B13" s="317">
        <f t="shared" ref="B13:P13" si="1">SUM(B4:B12)</f>
        <v>265076</v>
      </c>
      <c r="C13" s="317">
        <f t="shared" si="1"/>
        <v>140550</v>
      </c>
      <c r="D13" s="317">
        <f t="shared" si="1"/>
        <v>783358</v>
      </c>
      <c r="E13" s="317">
        <f t="shared" si="1"/>
        <v>15451</v>
      </c>
      <c r="F13" s="317">
        <f t="shared" si="1"/>
        <v>139745</v>
      </c>
      <c r="G13" s="317">
        <f t="shared" si="1"/>
        <v>100408</v>
      </c>
      <c r="H13" s="317">
        <f t="shared" si="1"/>
        <v>92386</v>
      </c>
      <c r="I13" s="317">
        <f t="shared" si="1"/>
        <v>43637</v>
      </c>
      <c r="J13" s="317">
        <f t="shared" si="1"/>
        <v>76625</v>
      </c>
      <c r="K13" s="317">
        <f t="shared" si="1"/>
        <v>114984</v>
      </c>
      <c r="L13" s="317">
        <f t="shared" si="1"/>
        <v>124974</v>
      </c>
      <c r="M13" s="317">
        <f t="shared" si="1"/>
        <v>23566</v>
      </c>
      <c r="N13" s="317">
        <f t="shared" si="1"/>
        <v>29468</v>
      </c>
      <c r="O13" s="317">
        <f t="shared" si="1"/>
        <v>118897</v>
      </c>
      <c r="P13" s="317">
        <f t="shared" si="1"/>
        <v>213616</v>
      </c>
      <c r="Q13" s="318">
        <f t="shared" si="0"/>
        <v>2282741</v>
      </c>
    </row>
    <row r="16" spans="1:17">
      <c r="A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</row>
    <row r="17" spans="1:17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</row>
    <row r="18" spans="1:17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</row>
    <row r="19" spans="1:17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</row>
    <row r="20" spans="1:17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</row>
    <row r="21" spans="1:17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</row>
    <row r="22" spans="1:17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</row>
    <row r="23" spans="1:17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</row>
    <row r="24" spans="1:17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</row>
    <row r="25" spans="1:17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</row>
  </sheetData>
  <mergeCells count="1">
    <mergeCell ref="A1:Q1"/>
  </mergeCells>
  <printOptions horizontalCentered="1"/>
  <pageMargins left="0.78740157480314965" right="0.19685039370078741" top="0.78740157480314965" bottom="0.19685039370078741" header="0.31496062992125984" footer="0.11811023622047245"/>
  <pageSetup paperSize="9" scale="91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R34"/>
  <sheetViews>
    <sheetView zoomScaleNormal="100" workbookViewId="0">
      <selection activeCell="J18" sqref="J18"/>
    </sheetView>
  </sheetViews>
  <sheetFormatPr baseColWidth="10" defaultRowHeight="13.2"/>
  <cols>
    <col min="1" max="1" width="27.6640625" bestFit="1" customWidth="1"/>
    <col min="2" max="4" width="5.88671875" bestFit="1" customWidth="1"/>
    <col min="5" max="5" width="5.109375" bestFit="1" customWidth="1"/>
    <col min="6" max="6" width="5.88671875" bestFit="1" customWidth="1"/>
    <col min="7" max="10" width="5.109375" bestFit="1" customWidth="1"/>
    <col min="11" max="12" width="5.88671875" bestFit="1" customWidth="1"/>
    <col min="13" max="14" width="5.109375" bestFit="1" customWidth="1"/>
    <col min="15" max="16" width="5.88671875" bestFit="1" customWidth="1"/>
    <col min="17" max="17" width="7.109375" bestFit="1" customWidth="1"/>
    <col min="18" max="18" width="6.44140625" style="130" bestFit="1" customWidth="1"/>
  </cols>
  <sheetData>
    <row r="1" spans="1:18" ht="25.8" customHeight="1">
      <c r="A1" s="524" t="s">
        <v>327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524"/>
      <c r="O1" s="524"/>
      <c r="P1" s="524"/>
      <c r="Q1" s="524"/>
      <c r="R1" s="524"/>
    </row>
    <row r="2" spans="1:18" ht="54">
      <c r="A2" s="136"/>
      <c r="B2" s="131" t="s">
        <v>24</v>
      </c>
      <c r="C2" s="131" t="s">
        <v>3</v>
      </c>
      <c r="D2" s="131" t="s">
        <v>163</v>
      </c>
      <c r="E2" s="131" t="s">
        <v>16</v>
      </c>
      <c r="F2" s="131" t="s">
        <v>28</v>
      </c>
      <c r="G2" s="131" t="s">
        <v>17</v>
      </c>
      <c r="H2" s="131" t="s">
        <v>232</v>
      </c>
      <c r="I2" s="131" t="s">
        <v>26</v>
      </c>
      <c r="J2" s="131" t="s">
        <v>29</v>
      </c>
      <c r="K2" s="131" t="s">
        <v>27</v>
      </c>
      <c r="L2" s="131" t="s">
        <v>0</v>
      </c>
      <c r="M2" s="131" t="s">
        <v>25</v>
      </c>
      <c r="N2" s="131" t="s">
        <v>30</v>
      </c>
      <c r="O2" s="131" t="s">
        <v>20</v>
      </c>
      <c r="P2" s="131" t="s">
        <v>2</v>
      </c>
      <c r="Q2" s="135" t="s">
        <v>1</v>
      </c>
      <c r="R2" s="133" t="s">
        <v>95</v>
      </c>
    </row>
    <row r="3" spans="1:18">
      <c r="A3" s="129" t="s">
        <v>235</v>
      </c>
      <c r="B3" s="132">
        <v>19180</v>
      </c>
      <c r="C3" s="132">
        <v>12646</v>
      </c>
      <c r="D3" s="132">
        <v>55836</v>
      </c>
      <c r="E3" s="132">
        <v>0</v>
      </c>
      <c r="F3" s="132">
        <v>12303</v>
      </c>
      <c r="G3" s="132">
        <v>8690</v>
      </c>
      <c r="H3" s="132">
        <v>9241</v>
      </c>
      <c r="I3" s="132">
        <v>5832</v>
      </c>
      <c r="J3" s="132">
        <v>9083</v>
      </c>
      <c r="K3" s="132">
        <v>8704</v>
      </c>
      <c r="L3" s="132">
        <v>10745</v>
      </c>
      <c r="M3" s="132">
        <v>3701</v>
      </c>
      <c r="N3" s="132">
        <v>4365</v>
      </c>
      <c r="O3" s="132">
        <v>8933</v>
      </c>
      <c r="P3" s="132">
        <v>19308</v>
      </c>
      <c r="Q3" s="200">
        <v>188567</v>
      </c>
      <c r="R3" s="134">
        <f>Q3/$Q$32</f>
        <v>8.8204738162428964E-2</v>
      </c>
    </row>
    <row r="4" spans="1:18">
      <c r="A4" s="129" t="s">
        <v>236</v>
      </c>
      <c r="B4" s="132">
        <v>8751</v>
      </c>
      <c r="C4" s="132">
        <v>4335</v>
      </c>
      <c r="D4" s="132">
        <v>37144</v>
      </c>
      <c r="E4" s="132">
        <v>0</v>
      </c>
      <c r="F4" s="132">
        <v>4538</v>
      </c>
      <c r="G4" s="132">
        <v>3210</v>
      </c>
      <c r="H4" s="132">
        <v>3855</v>
      </c>
      <c r="I4" s="132">
        <v>1555</v>
      </c>
      <c r="J4" s="132">
        <v>3400</v>
      </c>
      <c r="K4" s="132">
        <v>3746</v>
      </c>
      <c r="L4" s="132">
        <v>4307</v>
      </c>
      <c r="M4" s="132">
        <v>1179</v>
      </c>
      <c r="N4" s="132">
        <v>1704</v>
      </c>
      <c r="O4" s="132">
        <v>4182</v>
      </c>
      <c r="P4" s="132">
        <v>8726</v>
      </c>
      <c r="Q4" s="200">
        <v>90632</v>
      </c>
      <c r="R4" s="134">
        <f t="shared" ref="R4:R32" si="0">Q4/$Q$32</f>
        <v>4.239433108198816E-2</v>
      </c>
    </row>
    <row r="5" spans="1:18">
      <c r="A5" s="129" t="s">
        <v>237</v>
      </c>
      <c r="B5" s="132">
        <v>66339</v>
      </c>
      <c r="C5" s="132">
        <v>29409</v>
      </c>
      <c r="D5" s="132">
        <v>150335</v>
      </c>
      <c r="E5" s="132">
        <v>1726</v>
      </c>
      <c r="F5" s="132">
        <v>31029</v>
      </c>
      <c r="G5" s="132">
        <v>23634</v>
      </c>
      <c r="H5" s="132">
        <v>23228</v>
      </c>
      <c r="I5" s="132">
        <v>11786</v>
      </c>
      <c r="J5" s="132">
        <v>15845</v>
      </c>
      <c r="K5" s="132">
        <v>24804</v>
      </c>
      <c r="L5" s="132">
        <v>23588</v>
      </c>
      <c r="M5" s="132">
        <v>4734</v>
      </c>
      <c r="N5" s="132">
        <v>7195</v>
      </c>
      <c r="O5" s="132">
        <v>27134</v>
      </c>
      <c r="P5" s="132">
        <v>42247</v>
      </c>
      <c r="Q5" s="200">
        <v>483033</v>
      </c>
      <c r="R5" s="134">
        <f t="shared" si="0"/>
        <v>0.22594515100103704</v>
      </c>
    </row>
    <row r="6" spans="1:18">
      <c r="A6" s="129" t="s">
        <v>238</v>
      </c>
      <c r="B6" s="132">
        <v>16150</v>
      </c>
      <c r="C6" s="132">
        <v>7925</v>
      </c>
      <c r="D6" s="132">
        <v>45496</v>
      </c>
      <c r="E6" s="132">
        <v>156</v>
      </c>
      <c r="F6" s="132">
        <v>8889</v>
      </c>
      <c r="G6" s="132">
        <v>2980</v>
      </c>
      <c r="H6" s="132">
        <v>4521</v>
      </c>
      <c r="I6" s="132">
        <v>1022</v>
      </c>
      <c r="J6" s="132">
        <v>3201</v>
      </c>
      <c r="K6" s="132">
        <v>6348</v>
      </c>
      <c r="L6" s="132">
        <v>5175</v>
      </c>
      <c r="M6" s="132">
        <v>654</v>
      </c>
      <c r="N6" s="132">
        <v>361</v>
      </c>
      <c r="O6" s="132">
        <v>10043</v>
      </c>
      <c r="P6" s="132">
        <v>8851</v>
      </c>
      <c r="Q6" s="200">
        <v>121772</v>
      </c>
      <c r="R6" s="134">
        <f t="shared" si="0"/>
        <v>5.6960482881497292E-2</v>
      </c>
    </row>
    <row r="7" spans="1:18">
      <c r="A7" s="129" t="s">
        <v>239</v>
      </c>
      <c r="B7" s="132">
        <v>3763</v>
      </c>
      <c r="C7" s="132">
        <v>1207</v>
      </c>
      <c r="D7" s="132">
        <v>21809</v>
      </c>
      <c r="E7" s="132">
        <v>2</v>
      </c>
      <c r="F7" s="132">
        <v>2350</v>
      </c>
      <c r="G7" s="132">
        <v>1156</v>
      </c>
      <c r="H7" s="132">
        <v>1253</v>
      </c>
      <c r="I7" s="132">
        <v>370</v>
      </c>
      <c r="J7" s="132">
        <v>1263</v>
      </c>
      <c r="K7" s="132">
        <v>1229</v>
      </c>
      <c r="L7" s="132">
        <v>1494</v>
      </c>
      <c r="M7" s="132">
        <v>290</v>
      </c>
      <c r="N7" s="132">
        <v>310</v>
      </c>
      <c r="O7" s="132">
        <v>1055</v>
      </c>
      <c r="P7" s="132">
        <v>2889</v>
      </c>
      <c r="Q7" s="200">
        <v>40440</v>
      </c>
      <c r="R7" s="134">
        <f t="shared" si="0"/>
        <v>1.8916351277204535E-2</v>
      </c>
    </row>
    <row r="8" spans="1:18">
      <c r="A8" s="129" t="s">
        <v>240</v>
      </c>
      <c r="B8" s="132">
        <v>2107</v>
      </c>
      <c r="C8" s="132">
        <v>803</v>
      </c>
      <c r="D8" s="132">
        <v>16980</v>
      </c>
      <c r="E8" s="132">
        <v>13</v>
      </c>
      <c r="F8" s="132">
        <v>1103</v>
      </c>
      <c r="G8" s="132">
        <v>840</v>
      </c>
      <c r="H8" s="132">
        <v>888</v>
      </c>
      <c r="I8" s="132">
        <v>238</v>
      </c>
      <c r="J8" s="132">
        <v>477</v>
      </c>
      <c r="K8" s="132">
        <v>934</v>
      </c>
      <c r="L8" s="132">
        <v>619</v>
      </c>
      <c r="M8" s="132">
        <v>170</v>
      </c>
      <c r="N8" s="132">
        <v>175</v>
      </c>
      <c r="O8" s="132">
        <v>850</v>
      </c>
      <c r="P8" s="132">
        <v>1645</v>
      </c>
      <c r="Q8" s="200">
        <v>27842</v>
      </c>
      <c r="R8" s="134">
        <f t="shared" si="0"/>
        <v>1.3023468156773705E-2</v>
      </c>
    </row>
    <row r="9" spans="1:18">
      <c r="A9" s="129" t="s">
        <v>241</v>
      </c>
      <c r="B9" s="132">
        <v>3272</v>
      </c>
      <c r="C9" s="132">
        <v>1701</v>
      </c>
      <c r="D9" s="132">
        <v>17811</v>
      </c>
      <c r="E9" s="132">
        <v>41</v>
      </c>
      <c r="F9" s="132">
        <v>1813</v>
      </c>
      <c r="G9" s="132">
        <v>1398</v>
      </c>
      <c r="H9" s="132">
        <v>1180</v>
      </c>
      <c r="I9" s="132">
        <v>329</v>
      </c>
      <c r="J9" s="132">
        <v>1020</v>
      </c>
      <c r="K9" s="132">
        <v>1330</v>
      </c>
      <c r="L9" s="132">
        <v>1259</v>
      </c>
      <c r="M9" s="132">
        <v>205</v>
      </c>
      <c r="N9" s="132">
        <v>429</v>
      </c>
      <c r="O9" s="132">
        <v>1500</v>
      </c>
      <c r="P9" s="132">
        <v>2904</v>
      </c>
      <c r="Q9" s="200">
        <v>36192</v>
      </c>
      <c r="R9" s="134">
        <f t="shared" si="0"/>
        <v>1.69292924190056E-2</v>
      </c>
    </row>
    <row r="10" spans="1:18">
      <c r="A10" s="129" t="s">
        <v>242</v>
      </c>
      <c r="B10" s="132">
        <v>1989</v>
      </c>
      <c r="C10" s="132">
        <v>1006</v>
      </c>
      <c r="D10" s="132">
        <v>17591</v>
      </c>
      <c r="E10" s="132">
        <v>192</v>
      </c>
      <c r="F10" s="132">
        <v>868</v>
      </c>
      <c r="G10" s="132">
        <v>660</v>
      </c>
      <c r="H10" s="132">
        <v>976</v>
      </c>
      <c r="I10" s="132">
        <v>15</v>
      </c>
      <c r="J10" s="132">
        <v>453</v>
      </c>
      <c r="K10" s="132">
        <v>1461</v>
      </c>
      <c r="L10" s="132">
        <v>714</v>
      </c>
      <c r="M10" s="132">
        <v>5</v>
      </c>
      <c r="N10" s="132">
        <v>82</v>
      </c>
      <c r="O10" s="132">
        <v>1745</v>
      </c>
      <c r="P10" s="132">
        <v>2237</v>
      </c>
      <c r="Q10" s="200">
        <v>29994</v>
      </c>
      <c r="R10" s="134">
        <f t="shared" si="0"/>
        <v>1.4030094960644727E-2</v>
      </c>
    </row>
    <row r="11" spans="1:18">
      <c r="A11" s="129" t="s">
        <v>243</v>
      </c>
      <c r="B11" s="132">
        <v>1922</v>
      </c>
      <c r="C11" s="132">
        <v>807</v>
      </c>
      <c r="D11" s="132">
        <v>12032</v>
      </c>
      <c r="E11" s="132">
        <v>387</v>
      </c>
      <c r="F11" s="132">
        <v>871</v>
      </c>
      <c r="G11" s="132">
        <v>780</v>
      </c>
      <c r="H11" s="132">
        <v>642</v>
      </c>
      <c r="I11" s="132">
        <v>225</v>
      </c>
      <c r="J11" s="132">
        <v>519</v>
      </c>
      <c r="K11" s="132">
        <v>918</v>
      </c>
      <c r="L11" s="132">
        <v>782</v>
      </c>
      <c r="M11" s="132">
        <v>126</v>
      </c>
      <c r="N11" s="132">
        <v>251</v>
      </c>
      <c r="O11" s="132">
        <v>1189</v>
      </c>
      <c r="P11" s="132">
        <v>1696</v>
      </c>
      <c r="Q11" s="200">
        <v>23147</v>
      </c>
      <c r="R11" s="134">
        <f t="shared" si="0"/>
        <v>1.0827319065614573E-2</v>
      </c>
    </row>
    <row r="12" spans="1:18">
      <c r="A12" s="129" t="s">
        <v>244</v>
      </c>
      <c r="B12" s="132">
        <v>12747</v>
      </c>
      <c r="C12" s="132">
        <v>5816</v>
      </c>
      <c r="D12" s="132">
        <v>36225</v>
      </c>
      <c r="E12" s="132">
        <v>981</v>
      </c>
      <c r="F12" s="132">
        <v>6761</v>
      </c>
      <c r="G12" s="132">
        <v>4916</v>
      </c>
      <c r="H12" s="132">
        <v>3369</v>
      </c>
      <c r="I12" s="132">
        <v>1348</v>
      </c>
      <c r="J12" s="132">
        <v>3555</v>
      </c>
      <c r="K12" s="132">
        <v>4408</v>
      </c>
      <c r="L12" s="132">
        <v>4247</v>
      </c>
      <c r="M12" s="132">
        <v>908</v>
      </c>
      <c r="N12" s="132">
        <v>1301</v>
      </c>
      <c r="O12" s="132">
        <v>4517</v>
      </c>
      <c r="P12" s="132">
        <v>9698</v>
      </c>
      <c r="Q12" s="200">
        <v>100797</v>
      </c>
      <c r="R12" s="134">
        <f t="shared" si="0"/>
        <v>4.7149145887447709E-2</v>
      </c>
    </row>
    <row r="13" spans="1:18">
      <c r="A13" s="129" t="s">
        <v>245</v>
      </c>
      <c r="B13" s="132">
        <v>5925</v>
      </c>
      <c r="C13" s="132">
        <v>3118</v>
      </c>
      <c r="D13" s="132">
        <v>23197</v>
      </c>
      <c r="E13" s="132">
        <v>380</v>
      </c>
      <c r="F13" s="132">
        <v>3477</v>
      </c>
      <c r="G13" s="132">
        <v>1909</v>
      </c>
      <c r="H13" s="132">
        <v>1839</v>
      </c>
      <c r="I13" s="132">
        <v>770</v>
      </c>
      <c r="J13" s="132">
        <v>1532</v>
      </c>
      <c r="K13" s="132">
        <v>2461</v>
      </c>
      <c r="L13" s="132">
        <v>2331</v>
      </c>
      <c r="M13" s="132">
        <v>634</v>
      </c>
      <c r="N13" s="132">
        <v>546</v>
      </c>
      <c r="O13" s="132">
        <v>2818</v>
      </c>
      <c r="P13" s="132">
        <v>4877</v>
      </c>
      <c r="Q13" s="200">
        <v>55814</v>
      </c>
      <c r="R13" s="134">
        <f t="shared" si="0"/>
        <v>2.6107745553558204E-2</v>
      </c>
    </row>
    <row r="14" spans="1:18">
      <c r="A14" s="129" t="s">
        <v>159</v>
      </c>
      <c r="B14" s="132">
        <v>4345</v>
      </c>
      <c r="C14" s="132">
        <v>1562</v>
      </c>
      <c r="D14" s="132">
        <v>22805</v>
      </c>
      <c r="E14" s="132">
        <v>303</v>
      </c>
      <c r="F14" s="132">
        <v>2593</v>
      </c>
      <c r="G14" s="132">
        <v>3133</v>
      </c>
      <c r="H14" s="132">
        <v>1985</v>
      </c>
      <c r="I14" s="132">
        <v>39</v>
      </c>
      <c r="J14" s="132">
        <v>1806</v>
      </c>
      <c r="K14" s="132">
        <v>2170</v>
      </c>
      <c r="L14" s="132">
        <v>1989</v>
      </c>
      <c r="M14" s="132">
        <v>274</v>
      </c>
      <c r="N14" s="132">
        <v>202</v>
      </c>
      <c r="O14" s="132">
        <v>1968</v>
      </c>
      <c r="P14" s="132">
        <v>7271</v>
      </c>
      <c r="Q14" s="200">
        <v>52445</v>
      </c>
      <c r="R14" s="134">
        <f t="shared" si="0"/>
        <v>2.4531850710509194E-2</v>
      </c>
    </row>
    <row r="15" spans="1:18">
      <c r="A15" s="129" t="s">
        <v>246</v>
      </c>
      <c r="B15" s="132">
        <v>884</v>
      </c>
      <c r="C15" s="132">
        <v>454</v>
      </c>
      <c r="D15" s="132">
        <v>7711</v>
      </c>
      <c r="E15" s="132">
        <v>13</v>
      </c>
      <c r="F15" s="132">
        <v>751</v>
      </c>
      <c r="G15" s="132">
        <v>452</v>
      </c>
      <c r="H15" s="132">
        <v>233</v>
      </c>
      <c r="I15" s="132">
        <v>70</v>
      </c>
      <c r="J15" s="132">
        <v>322</v>
      </c>
      <c r="K15" s="132">
        <v>385</v>
      </c>
      <c r="L15" s="132">
        <v>320</v>
      </c>
      <c r="M15" s="132">
        <v>43</v>
      </c>
      <c r="N15" s="132">
        <v>129</v>
      </c>
      <c r="O15" s="132">
        <v>383</v>
      </c>
      <c r="P15" s="132">
        <v>672</v>
      </c>
      <c r="Q15" s="200">
        <v>12822</v>
      </c>
      <c r="R15" s="134">
        <f t="shared" si="0"/>
        <v>5.9976621186032773E-3</v>
      </c>
    </row>
    <row r="16" spans="1:18">
      <c r="A16" s="129" t="s">
        <v>247</v>
      </c>
      <c r="B16" s="132">
        <v>731</v>
      </c>
      <c r="C16" s="132">
        <v>255</v>
      </c>
      <c r="D16" s="132">
        <v>2601</v>
      </c>
      <c r="E16" s="132">
        <v>114</v>
      </c>
      <c r="F16" s="132">
        <v>498</v>
      </c>
      <c r="G16" s="132">
        <v>391</v>
      </c>
      <c r="H16" s="132">
        <v>278</v>
      </c>
      <c r="I16" s="132">
        <v>38</v>
      </c>
      <c r="J16" s="132">
        <v>346</v>
      </c>
      <c r="K16" s="132">
        <v>382</v>
      </c>
      <c r="L16" s="132">
        <v>247</v>
      </c>
      <c r="M16" s="132">
        <v>50</v>
      </c>
      <c r="N16" s="132">
        <v>48</v>
      </c>
      <c r="O16" s="132">
        <v>267</v>
      </c>
      <c r="P16" s="132">
        <v>951</v>
      </c>
      <c r="Q16" s="200">
        <v>7197</v>
      </c>
      <c r="R16" s="134">
        <f t="shared" si="0"/>
        <v>3.3664930796746049E-3</v>
      </c>
    </row>
    <row r="17" spans="1:18">
      <c r="A17" s="129" t="s">
        <v>248</v>
      </c>
      <c r="B17" s="132">
        <v>419</v>
      </c>
      <c r="C17" s="132">
        <v>167</v>
      </c>
      <c r="D17" s="132">
        <v>3362</v>
      </c>
      <c r="E17" s="132">
        <v>1</v>
      </c>
      <c r="F17" s="132">
        <v>225</v>
      </c>
      <c r="G17" s="132">
        <v>134</v>
      </c>
      <c r="H17" s="132">
        <v>76</v>
      </c>
      <c r="I17" s="132">
        <v>5</v>
      </c>
      <c r="J17" s="132">
        <v>114</v>
      </c>
      <c r="K17" s="132">
        <v>153</v>
      </c>
      <c r="L17" s="132">
        <v>54</v>
      </c>
      <c r="M17" s="132">
        <v>7</v>
      </c>
      <c r="N17" s="132">
        <v>15</v>
      </c>
      <c r="O17" s="132">
        <v>183</v>
      </c>
      <c r="P17" s="132">
        <v>569</v>
      </c>
      <c r="Q17" s="200">
        <v>5484</v>
      </c>
      <c r="R17" s="134">
        <f t="shared" si="0"/>
        <v>2.5652144016861935E-3</v>
      </c>
    </row>
    <row r="18" spans="1:18">
      <c r="A18" s="129" t="s">
        <v>249</v>
      </c>
      <c r="B18" s="132">
        <v>39094</v>
      </c>
      <c r="C18" s="132">
        <v>24776</v>
      </c>
      <c r="D18" s="132">
        <v>80004</v>
      </c>
      <c r="E18" s="132">
        <v>6626</v>
      </c>
      <c r="F18" s="132">
        <v>18906</v>
      </c>
      <c r="G18" s="132">
        <v>17344</v>
      </c>
      <c r="H18" s="132">
        <v>13949</v>
      </c>
      <c r="I18" s="132">
        <v>7758</v>
      </c>
      <c r="J18" s="132">
        <v>12274</v>
      </c>
      <c r="K18" s="132">
        <v>19133</v>
      </c>
      <c r="L18" s="132">
        <v>17992</v>
      </c>
      <c r="M18" s="132">
        <v>3977</v>
      </c>
      <c r="N18" s="132">
        <v>7960</v>
      </c>
      <c r="O18" s="132">
        <v>19384</v>
      </c>
      <c r="P18" s="132">
        <v>33073</v>
      </c>
      <c r="Q18" s="200">
        <v>322250</v>
      </c>
      <c r="R18" s="134">
        <f t="shared" si="0"/>
        <v>0.15073675071906925</v>
      </c>
    </row>
    <row r="19" spans="1:18">
      <c r="A19" s="129" t="s">
        <v>250</v>
      </c>
      <c r="B19" s="132">
        <v>26786</v>
      </c>
      <c r="C19" s="132">
        <v>14978</v>
      </c>
      <c r="D19" s="132">
        <v>47600</v>
      </c>
      <c r="E19" s="132">
        <v>5145</v>
      </c>
      <c r="F19" s="132">
        <v>13431</v>
      </c>
      <c r="G19" s="132">
        <v>8856</v>
      </c>
      <c r="H19" s="132">
        <v>6189</v>
      </c>
      <c r="I19" s="132">
        <v>3488</v>
      </c>
      <c r="J19" s="132">
        <v>5991</v>
      </c>
      <c r="K19" s="132">
        <v>12869</v>
      </c>
      <c r="L19" s="132">
        <v>12395</v>
      </c>
      <c r="M19" s="132">
        <v>2218</v>
      </c>
      <c r="N19" s="132">
        <v>2259</v>
      </c>
      <c r="O19" s="132">
        <v>11099</v>
      </c>
      <c r="P19" s="132">
        <v>24969</v>
      </c>
      <c r="Q19" s="200">
        <v>198273</v>
      </c>
      <c r="R19" s="134">
        <f t="shared" si="0"/>
        <v>9.2744849574311936E-2</v>
      </c>
    </row>
    <row r="20" spans="1:18">
      <c r="A20" s="129" t="s">
        <v>251</v>
      </c>
      <c r="B20" s="132">
        <v>1712</v>
      </c>
      <c r="C20" s="132">
        <v>603</v>
      </c>
      <c r="D20" s="132">
        <v>3289</v>
      </c>
      <c r="E20" s="132">
        <v>0</v>
      </c>
      <c r="F20" s="132">
        <v>1278</v>
      </c>
      <c r="G20" s="132">
        <v>200</v>
      </c>
      <c r="H20" s="132">
        <v>292</v>
      </c>
      <c r="I20" s="132">
        <v>7</v>
      </c>
      <c r="J20" s="132">
        <v>280</v>
      </c>
      <c r="K20" s="132">
        <v>1561</v>
      </c>
      <c r="L20" s="132">
        <v>62</v>
      </c>
      <c r="M20" s="132">
        <v>1</v>
      </c>
      <c r="N20" s="132">
        <v>91</v>
      </c>
      <c r="O20" s="132">
        <v>975</v>
      </c>
      <c r="P20" s="132">
        <v>1622</v>
      </c>
      <c r="Q20" s="200">
        <v>11973</v>
      </c>
      <c r="R20" s="134">
        <f t="shared" si="0"/>
        <v>5.6005310049943094E-3</v>
      </c>
    </row>
    <row r="21" spans="1:18">
      <c r="A21" s="129" t="s">
        <v>252</v>
      </c>
      <c r="B21" s="132">
        <v>1363</v>
      </c>
      <c r="C21" s="132">
        <v>748</v>
      </c>
      <c r="D21" s="132">
        <v>8903</v>
      </c>
      <c r="E21" s="132">
        <v>0</v>
      </c>
      <c r="F21" s="132">
        <v>963</v>
      </c>
      <c r="G21" s="132">
        <v>787</v>
      </c>
      <c r="H21" s="132">
        <v>477</v>
      </c>
      <c r="I21" s="132">
        <v>251</v>
      </c>
      <c r="J21" s="132">
        <v>415</v>
      </c>
      <c r="K21" s="132">
        <v>554</v>
      </c>
      <c r="L21" s="132">
        <v>279</v>
      </c>
      <c r="M21" s="132">
        <v>104</v>
      </c>
      <c r="N21" s="132">
        <v>0</v>
      </c>
      <c r="O21" s="132">
        <v>735</v>
      </c>
      <c r="P21" s="132">
        <v>1579</v>
      </c>
      <c r="Q21" s="200">
        <v>17158</v>
      </c>
      <c r="R21" s="134">
        <f t="shared" si="0"/>
        <v>8.0258841546556724E-3</v>
      </c>
    </row>
    <row r="22" spans="1:18">
      <c r="A22" s="129" t="s">
        <v>253</v>
      </c>
      <c r="B22" s="132">
        <v>641</v>
      </c>
      <c r="C22" s="132">
        <v>227</v>
      </c>
      <c r="D22" s="132">
        <v>4870</v>
      </c>
      <c r="E22" s="132">
        <v>0</v>
      </c>
      <c r="F22" s="132">
        <v>307</v>
      </c>
      <c r="G22" s="132">
        <v>230</v>
      </c>
      <c r="H22" s="132">
        <v>260</v>
      </c>
      <c r="I22" s="132">
        <v>6</v>
      </c>
      <c r="J22" s="132">
        <v>84</v>
      </c>
      <c r="K22" s="132">
        <v>240</v>
      </c>
      <c r="L22" s="132">
        <v>37</v>
      </c>
      <c r="M22" s="132">
        <v>24</v>
      </c>
      <c r="N22" s="132">
        <v>0</v>
      </c>
      <c r="O22" s="132">
        <v>223</v>
      </c>
      <c r="P22" s="132">
        <v>784</v>
      </c>
      <c r="Q22" s="200">
        <v>7933</v>
      </c>
      <c r="R22" s="134">
        <f t="shared" si="0"/>
        <v>3.7107669308126499E-3</v>
      </c>
    </row>
    <row r="23" spans="1:18">
      <c r="A23" s="129" t="s">
        <v>254</v>
      </c>
      <c r="B23" s="132">
        <v>1023</v>
      </c>
      <c r="C23" s="132">
        <v>656</v>
      </c>
      <c r="D23" s="132">
        <v>6263</v>
      </c>
      <c r="E23" s="132">
        <v>0</v>
      </c>
      <c r="F23" s="132">
        <v>621</v>
      </c>
      <c r="G23" s="132">
        <v>477</v>
      </c>
      <c r="H23" s="132">
        <v>396</v>
      </c>
      <c r="I23" s="132">
        <v>114</v>
      </c>
      <c r="J23" s="132">
        <v>120</v>
      </c>
      <c r="K23" s="132">
        <v>774</v>
      </c>
      <c r="L23" s="132">
        <v>222</v>
      </c>
      <c r="M23" s="132">
        <v>31</v>
      </c>
      <c r="N23" s="132">
        <v>0</v>
      </c>
      <c r="O23" s="132">
        <v>585</v>
      </c>
      <c r="P23" s="132">
        <v>1092</v>
      </c>
      <c r="Q23" s="200">
        <v>12374</v>
      </c>
      <c r="R23" s="134">
        <f t="shared" si="0"/>
        <v>5.7881041222583801E-3</v>
      </c>
    </row>
    <row r="24" spans="1:18">
      <c r="A24" s="129" t="s">
        <v>255</v>
      </c>
      <c r="B24" s="132">
        <v>587</v>
      </c>
      <c r="C24" s="132">
        <v>246</v>
      </c>
      <c r="D24" s="132">
        <v>4196</v>
      </c>
      <c r="E24" s="132">
        <v>1</v>
      </c>
      <c r="F24" s="132">
        <v>273</v>
      </c>
      <c r="G24" s="132">
        <v>357</v>
      </c>
      <c r="H24" s="132">
        <v>166</v>
      </c>
      <c r="I24" s="132">
        <v>31</v>
      </c>
      <c r="J24" s="132">
        <v>80</v>
      </c>
      <c r="K24" s="132">
        <v>514</v>
      </c>
      <c r="L24" s="132">
        <v>83</v>
      </c>
      <c r="M24" s="132">
        <v>14</v>
      </c>
      <c r="N24" s="132">
        <v>0</v>
      </c>
      <c r="O24" s="132">
        <v>273</v>
      </c>
      <c r="P24" s="132">
        <v>590</v>
      </c>
      <c r="Q24" s="200">
        <v>7411</v>
      </c>
      <c r="R24" s="134">
        <f t="shared" si="0"/>
        <v>3.4665944440000693E-3</v>
      </c>
    </row>
    <row r="25" spans="1:18">
      <c r="A25" s="129" t="s">
        <v>256</v>
      </c>
      <c r="B25" s="132">
        <v>1567</v>
      </c>
      <c r="C25" s="132">
        <v>1289</v>
      </c>
      <c r="D25" s="132">
        <v>11374</v>
      </c>
      <c r="E25" s="132">
        <v>0</v>
      </c>
      <c r="F25" s="132">
        <v>1069</v>
      </c>
      <c r="G25" s="132">
        <v>643</v>
      </c>
      <c r="H25" s="132">
        <v>824</v>
      </c>
      <c r="I25" s="132">
        <v>156</v>
      </c>
      <c r="J25" s="132">
        <v>364</v>
      </c>
      <c r="K25" s="132">
        <v>763</v>
      </c>
      <c r="L25" s="132">
        <v>445</v>
      </c>
      <c r="M25" s="132">
        <v>90</v>
      </c>
      <c r="N25" s="132">
        <v>0</v>
      </c>
      <c r="O25" s="132">
        <v>716</v>
      </c>
      <c r="P25" s="132">
        <v>1642</v>
      </c>
      <c r="Q25" s="200">
        <v>20942</v>
      </c>
      <c r="R25" s="134">
        <f t="shared" si="0"/>
        <v>9.7959008023545333E-3</v>
      </c>
    </row>
    <row r="26" spans="1:18">
      <c r="A26" s="129" t="s">
        <v>257</v>
      </c>
      <c r="B26" s="132">
        <v>1104</v>
      </c>
      <c r="C26" s="132">
        <v>410</v>
      </c>
      <c r="D26" s="132">
        <v>1845</v>
      </c>
      <c r="E26" s="132">
        <v>74</v>
      </c>
      <c r="F26" s="132">
        <v>740</v>
      </c>
      <c r="G26" s="132">
        <v>494</v>
      </c>
      <c r="H26" s="132">
        <v>246</v>
      </c>
      <c r="I26" s="132">
        <v>140</v>
      </c>
      <c r="J26" s="132">
        <v>212</v>
      </c>
      <c r="K26" s="132">
        <v>446</v>
      </c>
      <c r="L26" s="132">
        <v>261</v>
      </c>
      <c r="M26" s="132">
        <v>76</v>
      </c>
      <c r="N26" s="132">
        <v>0</v>
      </c>
      <c r="O26" s="132">
        <v>570</v>
      </c>
      <c r="P26" s="132">
        <v>1130</v>
      </c>
      <c r="Q26" s="200">
        <v>7748</v>
      </c>
      <c r="R26" s="134">
        <f t="shared" si="0"/>
        <v>3.6242307046434404E-3</v>
      </c>
    </row>
    <row r="27" spans="1:18">
      <c r="A27" s="129" t="s">
        <v>258</v>
      </c>
      <c r="B27" s="132">
        <v>97</v>
      </c>
      <c r="C27" s="132">
        <v>46</v>
      </c>
      <c r="D27" s="132">
        <v>341</v>
      </c>
      <c r="E27" s="132">
        <v>0</v>
      </c>
      <c r="F27" s="132">
        <v>37</v>
      </c>
      <c r="G27" s="132">
        <v>17</v>
      </c>
      <c r="H27" s="132">
        <v>17</v>
      </c>
      <c r="I27" s="132">
        <v>0</v>
      </c>
      <c r="J27" s="132">
        <v>7</v>
      </c>
      <c r="K27" s="132">
        <v>15</v>
      </c>
      <c r="L27" s="132">
        <v>19</v>
      </c>
      <c r="M27" s="132">
        <v>0</v>
      </c>
      <c r="N27" s="132">
        <v>0</v>
      </c>
      <c r="O27" s="132">
        <v>30</v>
      </c>
      <c r="P27" s="132">
        <v>57</v>
      </c>
      <c r="Q27" s="200">
        <v>683</v>
      </c>
      <c r="R27" s="134">
        <f t="shared" si="0"/>
        <v>3.1948239174902813E-4</v>
      </c>
    </row>
    <row r="28" spans="1:18">
      <c r="A28" s="129" t="s">
        <v>149</v>
      </c>
      <c r="B28" s="132">
        <v>7</v>
      </c>
      <c r="C28" s="132">
        <v>5</v>
      </c>
      <c r="D28" s="132">
        <v>3864</v>
      </c>
      <c r="E28" s="132">
        <v>0</v>
      </c>
      <c r="F28" s="132">
        <v>4</v>
      </c>
      <c r="G28" s="132">
        <v>0</v>
      </c>
      <c r="H28" s="132">
        <v>0</v>
      </c>
      <c r="I28" s="132">
        <v>1</v>
      </c>
      <c r="J28" s="132">
        <v>0</v>
      </c>
      <c r="K28" s="132">
        <v>3</v>
      </c>
      <c r="L28" s="132">
        <v>0</v>
      </c>
      <c r="M28" s="132">
        <v>0</v>
      </c>
      <c r="N28" s="132">
        <v>0</v>
      </c>
      <c r="O28" s="132">
        <v>2</v>
      </c>
      <c r="P28" s="132">
        <v>8</v>
      </c>
      <c r="Q28" s="200">
        <v>3894</v>
      </c>
      <c r="R28" s="134">
        <f t="shared" si="0"/>
        <v>1.8214706200156887E-3</v>
      </c>
    </row>
    <row r="29" spans="1:18">
      <c r="A29" s="129" t="s">
        <v>259</v>
      </c>
      <c r="B29" s="132">
        <v>25366</v>
      </c>
      <c r="C29" s="132">
        <v>17230</v>
      </c>
      <c r="D29" s="132">
        <v>88834</v>
      </c>
      <c r="E29" s="132">
        <v>3</v>
      </c>
      <c r="F29" s="132">
        <v>14624</v>
      </c>
      <c r="G29" s="132">
        <v>10621</v>
      </c>
      <c r="H29" s="132">
        <v>11160</v>
      </c>
      <c r="I29" s="132">
        <v>3271</v>
      </c>
      <c r="J29" s="132">
        <v>8658</v>
      </c>
      <c r="K29" s="132">
        <v>9537</v>
      </c>
      <c r="L29" s="132">
        <v>11163</v>
      </c>
      <c r="M29" s="132">
        <v>1878</v>
      </c>
      <c r="N29" s="132">
        <v>0</v>
      </c>
      <c r="O29" s="132">
        <v>10758</v>
      </c>
      <c r="P29" s="132">
        <v>19272</v>
      </c>
      <c r="Q29" s="200">
        <v>232375</v>
      </c>
      <c r="R29" s="134">
        <f t="shared" si="0"/>
        <v>0.10869651651929781</v>
      </c>
    </row>
    <row r="30" spans="1:18">
      <c r="A30" s="129" t="s">
        <v>260</v>
      </c>
      <c r="B30" s="132">
        <v>1610</v>
      </c>
      <c r="C30" s="132">
        <v>636</v>
      </c>
      <c r="D30" s="132">
        <v>8661</v>
      </c>
      <c r="E30" s="132">
        <v>1</v>
      </c>
      <c r="F30" s="132">
        <v>735</v>
      </c>
      <c r="G30" s="132">
        <v>463</v>
      </c>
      <c r="H30" s="132">
        <v>493</v>
      </c>
      <c r="I30" s="132">
        <v>96</v>
      </c>
      <c r="J30" s="132">
        <v>553</v>
      </c>
      <c r="K30" s="132">
        <v>625</v>
      </c>
      <c r="L30" s="132">
        <v>558</v>
      </c>
      <c r="M30" s="132">
        <v>82</v>
      </c>
      <c r="N30" s="132">
        <v>0</v>
      </c>
      <c r="O30" s="132">
        <v>490</v>
      </c>
      <c r="P30" s="132">
        <v>1306</v>
      </c>
      <c r="Q30" s="200">
        <v>16309</v>
      </c>
      <c r="R30" s="134">
        <f t="shared" si="0"/>
        <v>7.6287530410467045E-3</v>
      </c>
    </row>
    <row r="31" spans="1:18">
      <c r="A31" s="129" t="s">
        <v>261</v>
      </c>
      <c r="B31" s="132">
        <v>29</v>
      </c>
      <c r="C31" s="132">
        <v>9</v>
      </c>
      <c r="D31" s="132">
        <v>932</v>
      </c>
      <c r="E31" s="132">
        <v>6</v>
      </c>
      <c r="F31" s="132">
        <v>135</v>
      </c>
      <c r="G31" s="132">
        <v>48</v>
      </c>
      <c r="H31" s="132">
        <v>0</v>
      </c>
      <c r="I31" s="132">
        <v>4</v>
      </c>
      <c r="J31" s="132">
        <v>14</v>
      </c>
      <c r="K31" s="132">
        <v>1071</v>
      </c>
      <c r="L31" s="132">
        <v>33</v>
      </c>
      <c r="M31" s="132">
        <v>1</v>
      </c>
      <c r="N31" s="132">
        <v>0</v>
      </c>
      <c r="O31" s="132">
        <v>7</v>
      </c>
      <c r="P31" s="132">
        <v>43</v>
      </c>
      <c r="Q31" s="200">
        <v>2332</v>
      </c>
      <c r="R31" s="134">
        <f t="shared" si="0"/>
        <v>1.0908242131167402E-3</v>
      </c>
    </row>
    <row r="32" spans="1:18">
      <c r="A32" s="198" t="s">
        <v>1</v>
      </c>
      <c r="B32" s="199">
        <f t="shared" ref="B32:Q32" si="1">SUM(B3:B31)</f>
        <v>249510</v>
      </c>
      <c r="C32" s="199">
        <f t="shared" si="1"/>
        <v>133070</v>
      </c>
      <c r="D32" s="199">
        <f t="shared" si="1"/>
        <v>741911</v>
      </c>
      <c r="E32" s="199">
        <f t="shared" si="1"/>
        <v>16165</v>
      </c>
      <c r="F32" s="199">
        <f t="shared" si="1"/>
        <v>131192</v>
      </c>
      <c r="G32" s="199">
        <f t="shared" si="1"/>
        <v>94820</v>
      </c>
      <c r="H32" s="199">
        <f t="shared" si="1"/>
        <v>88033</v>
      </c>
      <c r="I32" s="199">
        <f t="shared" si="1"/>
        <v>38965</v>
      </c>
      <c r="J32" s="199">
        <f t="shared" si="1"/>
        <v>71988</v>
      </c>
      <c r="K32" s="199">
        <f t="shared" si="1"/>
        <v>107538</v>
      </c>
      <c r="L32" s="199">
        <f t="shared" si="1"/>
        <v>101420</v>
      </c>
      <c r="M32" s="199">
        <f t="shared" si="1"/>
        <v>21476</v>
      </c>
      <c r="N32" s="199">
        <f t="shared" si="1"/>
        <v>27423</v>
      </c>
      <c r="O32" s="199">
        <f t="shared" si="1"/>
        <v>112614</v>
      </c>
      <c r="P32" s="199">
        <f t="shared" si="1"/>
        <v>201708</v>
      </c>
      <c r="Q32" s="199">
        <f t="shared" si="1"/>
        <v>2137833</v>
      </c>
      <c r="R32" s="197">
        <f t="shared" si="0"/>
        <v>1</v>
      </c>
    </row>
    <row r="33" spans="1:18">
      <c r="A33" s="201" t="s">
        <v>262</v>
      </c>
      <c r="B33" s="202">
        <v>2931</v>
      </c>
      <c r="C33" s="202">
        <v>1270</v>
      </c>
      <c r="D33" s="202">
        <v>10322</v>
      </c>
      <c r="E33" s="202">
        <v>154</v>
      </c>
      <c r="F33" s="202">
        <v>1992</v>
      </c>
      <c r="G33" s="202">
        <v>977</v>
      </c>
      <c r="H33" s="202">
        <v>781</v>
      </c>
      <c r="I33" s="202">
        <v>1830</v>
      </c>
      <c r="J33" s="202">
        <v>609</v>
      </c>
      <c r="K33" s="202">
        <v>656</v>
      </c>
      <c r="L33" s="202">
        <v>17071</v>
      </c>
      <c r="M33" s="202">
        <v>388</v>
      </c>
      <c r="N33" s="202">
        <v>302</v>
      </c>
      <c r="O33" s="202">
        <v>1366</v>
      </c>
      <c r="P33" s="202">
        <v>2561</v>
      </c>
      <c r="Q33" s="203">
        <v>43210</v>
      </c>
      <c r="R33" s="204"/>
    </row>
    <row r="34" spans="1:18">
      <c r="A34" s="153" t="s">
        <v>326</v>
      </c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</row>
  </sheetData>
  <mergeCells count="1">
    <mergeCell ref="A1:R1"/>
  </mergeCells>
  <pageMargins left="1.1023622047244095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P23"/>
  <sheetViews>
    <sheetView zoomScale="70" zoomScaleNormal="70" workbookViewId="0">
      <selection activeCell="U10" sqref="U10"/>
    </sheetView>
  </sheetViews>
  <sheetFormatPr baseColWidth="10" defaultColWidth="11.44140625" defaultRowHeight="13.8"/>
  <cols>
    <col min="1" max="1" width="11.44140625" style="117"/>
    <col min="2" max="2" width="7.44140625" style="124" customWidth="1"/>
    <col min="3" max="15" width="6.5546875" style="124" customWidth="1"/>
    <col min="16" max="16" width="6.5546875" style="117" customWidth="1"/>
    <col min="17" max="16384" width="11.44140625" style="117"/>
  </cols>
  <sheetData>
    <row r="1" spans="1:16" ht="53.25" customHeight="1">
      <c r="A1" s="438" t="s">
        <v>296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  <c r="N1" s="438"/>
      <c r="O1" s="438"/>
      <c r="P1" s="438"/>
    </row>
    <row r="2" spans="1:16" ht="66">
      <c r="A2" s="367" t="s">
        <v>297</v>
      </c>
      <c r="B2" s="118" t="s">
        <v>19</v>
      </c>
      <c r="C2" s="368"/>
      <c r="D2" s="118" t="s">
        <v>84</v>
      </c>
      <c r="E2" s="118" t="s">
        <v>298</v>
      </c>
      <c r="F2" s="118" t="s">
        <v>86</v>
      </c>
      <c r="G2" s="118" t="s">
        <v>17</v>
      </c>
      <c r="H2" s="118" t="s">
        <v>87</v>
      </c>
      <c r="I2" s="118" t="s">
        <v>88</v>
      </c>
      <c r="J2" s="118" t="s">
        <v>89</v>
      </c>
      <c r="K2" s="118" t="s">
        <v>90</v>
      </c>
      <c r="L2" s="118" t="s">
        <v>21</v>
      </c>
      <c r="M2" s="118" t="s">
        <v>91</v>
      </c>
      <c r="N2" s="118" t="s">
        <v>22</v>
      </c>
      <c r="O2" s="118" t="s">
        <v>92</v>
      </c>
      <c r="P2" s="119" t="s">
        <v>93</v>
      </c>
    </row>
    <row r="3" spans="1:16" ht="17.25" customHeight="1">
      <c r="A3" s="369" t="s">
        <v>60</v>
      </c>
      <c r="B3" s="120">
        <v>24</v>
      </c>
      <c r="C3" s="370"/>
      <c r="D3" s="120">
        <v>19</v>
      </c>
      <c r="E3" s="120">
        <v>20</v>
      </c>
      <c r="F3" s="120">
        <v>19</v>
      </c>
      <c r="G3" s="120">
        <v>16</v>
      </c>
      <c r="H3" s="120">
        <v>21</v>
      </c>
      <c r="I3" s="120">
        <v>21</v>
      </c>
      <c r="J3" s="120">
        <v>21</v>
      </c>
      <c r="K3" s="120">
        <v>21</v>
      </c>
      <c r="L3" s="120">
        <v>17</v>
      </c>
      <c r="M3" s="120">
        <v>21</v>
      </c>
      <c r="N3" s="120">
        <v>16</v>
      </c>
      <c r="O3" s="120">
        <v>19</v>
      </c>
      <c r="P3" s="121">
        <v>16</v>
      </c>
    </row>
    <row r="4" spans="1:16" ht="17.25" customHeight="1">
      <c r="A4" s="369" t="s">
        <v>61</v>
      </c>
      <c r="B4" s="120">
        <v>24</v>
      </c>
      <c r="C4" s="370"/>
      <c r="D4" s="120">
        <v>19</v>
      </c>
      <c r="E4" s="120">
        <v>20</v>
      </c>
      <c r="F4" s="120">
        <v>19</v>
      </c>
      <c r="G4" s="120">
        <v>19</v>
      </c>
      <c r="H4" s="120">
        <v>20</v>
      </c>
      <c r="I4" s="120">
        <v>19</v>
      </c>
      <c r="J4" s="120">
        <v>20</v>
      </c>
      <c r="K4" s="120">
        <v>20</v>
      </c>
      <c r="L4" s="120">
        <v>16</v>
      </c>
      <c r="M4" s="120">
        <v>20</v>
      </c>
      <c r="N4" s="120">
        <v>14</v>
      </c>
      <c r="O4" s="120">
        <v>20</v>
      </c>
      <c r="P4" s="121">
        <v>16</v>
      </c>
    </row>
    <row r="5" spans="1:16" ht="17.25" customHeight="1">
      <c r="A5" s="369" t="s">
        <v>62</v>
      </c>
      <c r="B5" s="120">
        <v>27</v>
      </c>
      <c r="C5" s="370"/>
      <c r="D5" s="120">
        <v>20</v>
      </c>
      <c r="E5" s="120">
        <v>23</v>
      </c>
      <c r="F5" s="120">
        <v>22</v>
      </c>
      <c r="G5" s="120">
        <v>22</v>
      </c>
      <c r="H5" s="120">
        <v>23</v>
      </c>
      <c r="I5" s="120">
        <v>22</v>
      </c>
      <c r="J5" s="120">
        <v>22</v>
      </c>
      <c r="K5" s="120">
        <v>21</v>
      </c>
      <c r="L5" s="120">
        <v>14</v>
      </c>
      <c r="M5" s="120">
        <v>23</v>
      </c>
      <c r="N5" s="120">
        <v>15</v>
      </c>
      <c r="O5" s="120">
        <v>23</v>
      </c>
      <c r="P5" s="121">
        <v>17</v>
      </c>
    </row>
    <row r="6" spans="1:16" ht="17.25" customHeight="1">
      <c r="A6" s="369" t="s">
        <v>63</v>
      </c>
      <c r="B6" s="120">
        <v>25</v>
      </c>
      <c r="C6" s="370"/>
      <c r="D6" s="120">
        <v>21</v>
      </c>
      <c r="E6" s="120">
        <v>21</v>
      </c>
      <c r="F6" s="120">
        <v>21</v>
      </c>
      <c r="G6" s="120">
        <v>21</v>
      </c>
      <c r="H6" s="120">
        <v>21</v>
      </c>
      <c r="I6" s="120">
        <v>21</v>
      </c>
      <c r="J6" s="120">
        <v>21</v>
      </c>
      <c r="K6" s="120">
        <v>21</v>
      </c>
      <c r="L6" s="120">
        <v>17</v>
      </c>
      <c r="M6" s="120">
        <v>21</v>
      </c>
      <c r="N6" s="120">
        <v>17</v>
      </c>
      <c r="O6" s="120">
        <v>21</v>
      </c>
      <c r="P6" s="121">
        <v>17</v>
      </c>
    </row>
    <row r="7" spans="1:16" ht="17.25" customHeight="1">
      <c r="A7" s="369" t="s">
        <v>64</v>
      </c>
      <c r="B7" s="120">
        <v>21</v>
      </c>
      <c r="C7" s="370"/>
      <c r="D7" s="120">
        <v>21</v>
      </c>
      <c r="E7" s="120">
        <v>21</v>
      </c>
      <c r="F7" s="120">
        <v>21</v>
      </c>
      <c r="G7" s="120">
        <v>21</v>
      </c>
      <c r="H7" s="120">
        <v>21</v>
      </c>
      <c r="I7" s="120">
        <v>21</v>
      </c>
      <c r="J7" s="120">
        <v>21</v>
      </c>
      <c r="K7" s="120">
        <v>21</v>
      </c>
      <c r="L7" s="120">
        <v>18</v>
      </c>
      <c r="M7" s="120">
        <v>21</v>
      </c>
      <c r="N7" s="120">
        <v>18</v>
      </c>
      <c r="O7" s="120">
        <v>21</v>
      </c>
      <c r="P7" s="120">
        <v>18</v>
      </c>
    </row>
    <row r="8" spans="1:16" ht="17.25" customHeight="1">
      <c r="A8" s="369" t="s">
        <v>65</v>
      </c>
      <c r="B8" s="120">
        <v>22</v>
      </c>
      <c r="C8" s="370"/>
      <c r="D8" s="120">
        <v>21</v>
      </c>
      <c r="E8" s="120">
        <v>22</v>
      </c>
      <c r="F8" s="120">
        <v>21</v>
      </c>
      <c r="G8" s="120">
        <v>22</v>
      </c>
      <c r="H8" s="120">
        <v>22</v>
      </c>
      <c r="I8" s="120">
        <v>22</v>
      </c>
      <c r="J8" s="120">
        <v>22</v>
      </c>
      <c r="K8" s="120">
        <v>22</v>
      </c>
      <c r="L8" s="120">
        <v>17</v>
      </c>
      <c r="M8" s="120">
        <v>22</v>
      </c>
      <c r="N8" s="120">
        <v>17</v>
      </c>
      <c r="O8" s="120">
        <v>22</v>
      </c>
      <c r="P8" s="121">
        <v>17</v>
      </c>
    </row>
    <row r="9" spans="1:16" ht="17.25" customHeight="1">
      <c r="A9" s="369" t="s">
        <v>66</v>
      </c>
      <c r="B9" s="120">
        <v>20</v>
      </c>
      <c r="C9" s="370"/>
      <c r="D9" s="120">
        <v>20</v>
      </c>
      <c r="E9" s="120">
        <v>20</v>
      </c>
      <c r="F9" s="120">
        <v>9</v>
      </c>
      <c r="G9" s="120">
        <v>20</v>
      </c>
      <c r="H9" s="120">
        <v>20</v>
      </c>
      <c r="I9" s="120">
        <v>9</v>
      </c>
      <c r="J9" s="120">
        <v>9</v>
      </c>
      <c r="K9" s="120">
        <v>20</v>
      </c>
      <c r="L9" s="120">
        <v>16</v>
      </c>
      <c r="M9" s="120">
        <v>18</v>
      </c>
      <c r="N9" s="120">
        <v>16</v>
      </c>
      <c r="O9" s="120">
        <v>20</v>
      </c>
      <c r="P9" s="121">
        <v>7</v>
      </c>
    </row>
    <row r="10" spans="1:16" ht="17.25" customHeight="1">
      <c r="A10" s="369" t="s">
        <v>67</v>
      </c>
      <c r="B10" s="120">
        <v>13</v>
      </c>
      <c r="C10" s="370"/>
      <c r="D10" s="120">
        <v>8</v>
      </c>
      <c r="E10" s="120">
        <v>8</v>
      </c>
      <c r="F10" s="120">
        <v>17</v>
      </c>
      <c r="G10" s="120">
        <v>8</v>
      </c>
      <c r="H10" s="120">
        <v>8</v>
      </c>
      <c r="I10" s="120">
        <v>17</v>
      </c>
      <c r="J10" s="120">
        <v>17</v>
      </c>
      <c r="K10" s="120">
        <v>8</v>
      </c>
      <c r="L10" s="120">
        <v>6</v>
      </c>
      <c r="M10" s="120">
        <v>8</v>
      </c>
      <c r="N10" s="120">
        <v>6</v>
      </c>
      <c r="O10" s="120">
        <v>0</v>
      </c>
      <c r="P10" s="121">
        <v>13</v>
      </c>
    </row>
    <row r="11" spans="1:16" ht="17.25" customHeight="1">
      <c r="A11" s="369" t="s">
        <v>68</v>
      </c>
      <c r="B11" s="120">
        <v>22</v>
      </c>
      <c r="C11" s="370"/>
      <c r="D11" s="120">
        <v>22</v>
      </c>
      <c r="E11" s="120">
        <v>22</v>
      </c>
      <c r="F11" s="120">
        <v>22</v>
      </c>
      <c r="G11" s="120">
        <v>22</v>
      </c>
      <c r="H11" s="120">
        <v>22</v>
      </c>
      <c r="I11" s="120">
        <v>22</v>
      </c>
      <c r="J11" s="120">
        <v>22</v>
      </c>
      <c r="K11" s="120">
        <v>22</v>
      </c>
      <c r="L11" s="120">
        <v>18</v>
      </c>
      <c r="M11" s="120">
        <v>22</v>
      </c>
      <c r="N11" s="120">
        <v>18</v>
      </c>
      <c r="O11" s="120">
        <v>16</v>
      </c>
      <c r="P11" s="121">
        <v>19</v>
      </c>
    </row>
    <row r="12" spans="1:16" ht="17.25" customHeight="1">
      <c r="A12" s="369" t="s">
        <v>69</v>
      </c>
      <c r="B12" s="120">
        <v>26</v>
      </c>
      <c r="C12" s="370"/>
      <c r="D12" s="120">
        <v>21</v>
      </c>
      <c r="E12" s="120">
        <v>21</v>
      </c>
      <c r="F12" s="120">
        <v>21</v>
      </c>
      <c r="G12" s="120">
        <v>21</v>
      </c>
      <c r="H12" s="120">
        <v>21</v>
      </c>
      <c r="I12" s="120">
        <v>21</v>
      </c>
      <c r="J12" s="120">
        <v>21</v>
      </c>
      <c r="K12" s="120">
        <v>21</v>
      </c>
      <c r="L12" s="120">
        <v>17</v>
      </c>
      <c r="M12" s="120">
        <v>21</v>
      </c>
      <c r="N12" s="120">
        <v>17</v>
      </c>
      <c r="O12" s="120">
        <v>21</v>
      </c>
      <c r="P12" s="121">
        <v>17</v>
      </c>
    </row>
    <row r="13" spans="1:16" ht="17.25" customHeight="1">
      <c r="A13" s="369" t="s">
        <v>70</v>
      </c>
      <c r="B13" s="120">
        <v>23</v>
      </c>
      <c r="C13" s="370"/>
      <c r="D13" s="120">
        <v>20</v>
      </c>
      <c r="E13" s="120">
        <v>17</v>
      </c>
      <c r="F13" s="120">
        <v>20</v>
      </c>
      <c r="G13" s="120">
        <v>20</v>
      </c>
      <c r="H13" s="120">
        <v>20</v>
      </c>
      <c r="I13" s="120">
        <v>20</v>
      </c>
      <c r="J13" s="120">
        <v>20</v>
      </c>
      <c r="K13" s="120">
        <v>20</v>
      </c>
      <c r="L13" s="120">
        <v>15</v>
      </c>
      <c r="M13" s="120">
        <v>20</v>
      </c>
      <c r="N13" s="120">
        <v>15</v>
      </c>
      <c r="O13" s="120">
        <v>20</v>
      </c>
      <c r="P13" s="121">
        <v>15</v>
      </c>
    </row>
    <row r="14" spans="1:16" ht="17.25" customHeight="1">
      <c r="A14" s="369" t="s">
        <v>71</v>
      </c>
      <c r="B14" s="120">
        <v>25</v>
      </c>
      <c r="C14" s="370"/>
      <c r="D14" s="120">
        <v>22</v>
      </c>
      <c r="E14" s="120">
        <v>0</v>
      </c>
      <c r="F14" s="120">
        <v>22</v>
      </c>
      <c r="G14" s="120">
        <v>22</v>
      </c>
      <c r="H14" s="120">
        <v>22</v>
      </c>
      <c r="I14" s="120">
        <v>22</v>
      </c>
      <c r="J14" s="120">
        <v>22</v>
      </c>
      <c r="K14" s="120">
        <v>22</v>
      </c>
      <c r="L14" s="120">
        <v>18</v>
      </c>
      <c r="M14" s="120">
        <v>22</v>
      </c>
      <c r="N14" s="120">
        <v>18</v>
      </c>
      <c r="O14" s="120">
        <v>22</v>
      </c>
      <c r="P14" s="121">
        <v>18</v>
      </c>
    </row>
    <row r="15" spans="1:16">
      <c r="A15" s="371" t="s">
        <v>1</v>
      </c>
      <c r="B15" s="122">
        <f>SUM(B3:B14)</f>
        <v>272</v>
      </c>
      <c r="C15" s="122"/>
      <c r="D15" s="122">
        <f t="shared" ref="D15:P15" si="0">SUM(D3:D14)</f>
        <v>234</v>
      </c>
      <c r="E15" s="122">
        <f t="shared" si="0"/>
        <v>215</v>
      </c>
      <c r="F15" s="122">
        <f t="shared" si="0"/>
        <v>234</v>
      </c>
      <c r="G15" s="122">
        <f t="shared" si="0"/>
        <v>234</v>
      </c>
      <c r="H15" s="122">
        <f t="shared" si="0"/>
        <v>241</v>
      </c>
      <c r="I15" s="122">
        <f t="shared" si="0"/>
        <v>237</v>
      </c>
      <c r="J15" s="122">
        <f t="shared" si="0"/>
        <v>238</v>
      </c>
      <c r="K15" s="122">
        <f t="shared" si="0"/>
        <v>239</v>
      </c>
      <c r="L15" s="122">
        <f t="shared" si="0"/>
        <v>189</v>
      </c>
      <c r="M15" s="122">
        <f t="shared" si="0"/>
        <v>239</v>
      </c>
      <c r="N15" s="122">
        <f t="shared" si="0"/>
        <v>187</v>
      </c>
      <c r="O15" s="122">
        <f t="shared" si="0"/>
        <v>225</v>
      </c>
      <c r="P15" s="123">
        <f t="shared" si="0"/>
        <v>190</v>
      </c>
    </row>
    <row r="17" spans="1:16">
      <c r="A17" s="372">
        <v>2022</v>
      </c>
      <c r="B17" s="373">
        <v>266</v>
      </c>
      <c r="C17" s="374"/>
      <c r="D17" s="373">
        <v>237</v>
      </c>
      <c r="E17" s="373">
        <v>238</v>
      </c>
      <c r="F17" s="373">
        <v>237</v>
      </c>
      <c r="G17" s="373">
        <v>237</v>
      </c>
      <c r="H17" s="373">
        <v>231</v>
      </c>
      <c r="I17" s="373">
        <v>237</v>
      </c>
      <c r="J17" s="373">
        <v>239</v>
      </c>
      <c r="K17" s="373">
        <v>238</v>
      </c>
      <c r="L17" s="373">
        <v>192</v>
      </c>
      <c r="M17" s="373">
        <v>236</v>
      </c>
      <c r="N17" s="373">
        <v>190</v>
      </c>
      <c r="O17" s="373">
        <v>237</v>
      </c>
      <c r="P17" s="375">
        <v>189</v>
      </c>
    </row>
    <row r="18" spans="1:16">
      <c r="A18" s="372">
        <v>2021</v>
      </c>
      <c r="B18" s="373">
        <v>205</v>
      </c>
      <c r="C18" s="373">
        <v>92</v>
      </c>
      <c r="D18" s="373">
        <v>233</v>
      </c>
      <c r="E18" s="373">
        <v>234</v>
      </c>
      <c r="F18" s="373">
        <v>218</v>
      </c>
      <c r="G18" s="373">
        <v>234</v>
      </c>
      <c r="H18" s="373">
        <v>234</v>
      </c>
      <c r="I18" s="373">
        <v>229</v>
      </c>
      <c r="J18" s="373">
        <v>235</v>
      </c>
      <c r="K18" s="373">
        <v>220</v>
      </c>
      <c r="L18" s="373">
        <v>168</v>
      </c>
      <c r="M18" s="373">
        <v>235</v>
      </c>
      <c r="N18" s="373">
        <v>175</v>
      </c>
      <c r="O18" s="373">
        <v>219</v>
      </c>
      <c r="P18" s="375">
        <v>187</v>
      </c>
    </row>
    <row r="19" spans="1:16">
      <c r="A19" s="372">
        <v>2020</v>
      </c>
      <c r="B19" s="373">
        <v>127</v>
      </c>
      <c r="C19" s="373">
        <v>161</v>
      </c>
      <c r="D19" s="373">
        <v>159</v>
      </c>
      <c r="E19" s="373">
        <v>162</v>
      </c>
      <c r="F19" s="373">
        <v>165</v>
      </c>
      <c r="G19" s="373">
        <v>91</v>
      </c>
      <c r="H19" s="373">
        <v>147</v>
      </c>
      <c r="I19" s="373">
        <v>151</v>
      </c>
      <c r="J19" s="373">
        <v>150</v>
      </c>
      <c r="K19" s="373">
        <v>149</v>
      </c>
      <c r="L19" s="373">
        <v>120</v>
      </c>
      <c r="M19" s="373">
        <v>152</v>
      </c>
      <c r="N19" s="373">
        <v>144</v>
      </c>
      <c r="O19" s="373">
        <v>132</v>
      </c>
      <c r="P19" s="375">
        <v>119</v>
      </c>
    </row>
    <row r="20" spans="1:16">
      <c r="A20" s="372">
        <v>2019</v>
      </c>
      <c r="B20" s="373">
        <v>268</v>
      </c>
      <c r="C20" s="373">
        <v>266</v>
      </c>
      <c r="D20" s="373">
        <v>234</v>
      </c>
      <c r="E20" s="373">
        <v>234</v>
      </c>
      <c r="F20" s="373">
        <v>221</v>
      </c>
      <c r="G20" s="373">
        <v>236</v>
      </c>
      <c r="H20" s="373">
        <v>226</v>
      </c>
      <c r="I20" s="373">
        <v>234</v>
      </c>
      <c r="J20" s="373">
        <v>231</v>
      </c>
      <c r="K20" s="373">
        <v>234</v>
      </c>
      <c r="L20" s="373">
        <v>205</v>
      </c>
      <c r="M20" s="373">
        <v>236</v>
      </c>
      <c r="N20" s="373">
        <v>186</v>
      </c>
      <c r="O20" s="373">
        <v>235</v>
      </c>
      <c r="P20" s="375">
        <v>147</v>
      </c>
    </row>
    <row r="23" spans="1:16">
      <c r="A23" s="439" t="s">
        <v>299</v>
      </c>
      <c r="B23" s="439"/>
      <c r="C23" s="439"/>
      <c r="D23" s="439"/>
      <c r="E23" s="439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39"/>
    </row>
  </sheetData>
  <mergeCells count="2">
    <mergeCell ref="A1:P1"/>
    <mergeCell ref="A23:P23"/>
  </mergeCells>
  <pageMargins left="1.299212598425197" right="1.1023622047244095" top="0.74803149606299213" bottom="0.74803149606299213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K30"/>
  <sheetViews>
    <sheetView zoomScale="70" zoomScaleNormal="70" workbookViewId="0">
      <selection activeCell="J18" sqref="J18"/>
    </sheetView>
  </sheetViews>
  <sheetFormatPr baseColWidth="10" defaultRowHeight="14.4"/>
  <cols>
    <col min="1" max="1" width="8.6640625" style="138" customWidth="1"/>
    <col min="2" max="2" width="31.6640625" style="138" bestFit="1" customWidth="1"/>
    <col min="3" max="3" width="5.6640625" style="138" customWidth="1"/>
    <col min="4" max="16384" width="11.5546875" style="138"/>
  </cols>
  <sheetData>
    <row r="1" spans="1:9" ht="57" customHeight="1">
      <c r="A1" s="545" t="s">
        <v>334</v>
      </c>
      <c r="B1" s="545"/>
      <c r="C1" s="545"/>
      <c r="D1" s="545"/>
      <c r="E1" s="545"/>
      <c r="F1" s="545"/>
      <c r="G1" s="107"/>
      <c r="H1" s="107"/>
      <c r="I1" s="107"/>
    </row>
    <row r="2" spans="1:9" ht="24" customHeight="1">
      <c r="B2" s="539"/>
      <c r="C2" s="540"/>
      <c r="D2" s="552" t="s">
        <v>180</v>
      </c>
      <c r="E2" s="552"/>
      <c r="F2" s="553"/>
    </row>
    <row r="3" spans="1:9">
      <c r="B3" s="541"/>
      <c r="C3" s="542"/>
      <c r="D3" s="155" t="s">
        <v>97</v>
      </c>
      <c r="E3" s="155" t="s">
        <v>181</v>
      </c>
      <c r="F3" s="156" t="s">
        <v>182</v>
      </c>
    </row>
    <row r="4" spans="1:9" ht="16.8" customHeight="1">
      <c r="B4" s="556" t="s">
        <v>183</v>
      </c>
      <c r="C4" s="557"/>
      <c r="D4" s="157">
        <v>59</v>
      </c>
      <c r="E4" s="157">
        <v>17</v>
      </c>
      <c r="F4" s="158">
        <f t="shared" ref="F4:F21" si="0">SUM(D4:E4)</f>
        <v>76</v>
      </c>
    </row>
    <row r="5" spans="1:9" ht="16.8" customHeight="1">
      <c r="B5" s="159" t="s">
        <v>184</v>
      </c>
      <c r="C5" s="157"/>
      <c r="D5" s="157">
        <v>67</v>
      </c>
      <c r="E5" s="157">
        <v>24</v>
      </c>
      <c r="F5" s="158">
        <f t="shared" si="0"/>
        <v>91</v>
      </c>
    </row>
    <row r="6" spans="1:9" ht="16.8" customHeight="1">
      <c r="B6" s="159" t="s">
        <v>185</v>
      </c>
      <c r="C6" s="157"/>
      <c r="D6" s="157">
        <v>57</v>
      </c>
      <c r="E6" s="157">
        <v>24</v>
      </c>
      <c r="F6" s="158">
        <f t="shared" si="0"/>
        <v>81</v>
      </c>
    </row>
    <row r="7" spans="1:9" ht="16.8" customHeight="1">
      <c r="B7" s="159" t="s">
        <v>234</v>
      </c>
      <c r="C7" s="157"/>
      <c r="D7" s="157">
        <v>56</v>
      </c>
      <c r="E7" s="157">
        <v>18</v>
      </c>
      <c r="F7" s="158">
        <f t="shared" si="0"/>
        <v>74</v>
      </c>
    </row>
    <row r="8" spans="1:9" ht="16.8" customHeight="1">
      <c r="B8" s="159" t="s">
        <v>186</v>
      </c>
      <c r="C8" s="157"/>
      <c r="D8" s="157">
        <v>43</v>
      </c>
      <c r="E8" s="157">
        <v>16</v>
      </c>
      <c r="F8" s="158">
        <f t="shared" si="0"/>
        <v>59</v>
      </c>
    </row>
    <row r="9" spans="1:9" ht="16.8" customHeight="1">
      <c r="B9" s="159" t="s">
        <v>187</v>
      </c>
      <c r="C9" s="157"/>
      <c r="D9" s="157">
        <v>56</v>
      </c>
      <c r="E9" s="157">
        <v>16</v>
      </c>
      <c r="F9" s="158">
        <f t="shared" si="0"/>
        <v>72</v>
      </c>
    </row>
    <row r="10" spans="1:9" ht="16.8" customHeight="1">
      <c r="B10" s="159" t="s">
        <v>188</v>
      </c>
      <c r="C10" s="157"/>
      <c r="D10" s="157">
        <v>50</v>
      </c>
      <c r="E10" s="157">
        <v>24</v>
      </c>
      <c r="F10" s="158">
        <f t="shared" si="0"/>
        <v>74</v>
      </c>
    </row>
    <row r="11" spans="1:9" ht="16.8" customHeight="1">
      <c r="B11" s="159" t="s">
        <v>189</v>
      </c>
      <c r="C11" s="157"/>
      <c r="D11" s="157">
        <v>49</v>
      </c>
      <c r="E11" s="157">
        <v>23</v>
      </c>
      <c r="F11" s="158">
        <f t="shared" si="0"/>
        <v>72</v>
      </c>
    </row>
    <row r="12" spans="1:9" ht="16.8" customHeight="1">
      <c r="B12" s="159" t="s">
        <v>190</v>
      </c>
      <c r="C12" s="157"/>
      <c r="D12" s="157">
        <v>33</v>
      </c>
      <c r="E12" s="157">
        <v>10</v>
      </c>
      <c r="F12" s="158">
        <f t="shared" si="0"/>
        <v>43</v>
      </c>
    </row>
    <row r="13" spans="1:9" ht="16.8" customHeight="1">
      <c r="B13" s="159" t="s">
        <v>191</v>
      </c>
      <c r="C13" s="157"/>
      <c r="D13" s="157">
        <v>51</v>
      </c>
      <c r="E13" s="157">
        <v>23</v>
      </c>
      <c r="F13" s="158">
        <f t="shared" si="0"/>
        <v>74</v>
      </c>
    </row>
    <row r="14" spans="1:9" ht="16.8" customHeight="1">
      <c r="B14" s="159" t="s">
        <v>192</v>
      </c>
      <c r="C14" s="157"/>
      <c r="D14" s="157">
        <v>18</v>
      </c>
      <c r="E14" s="157">
        <v>10</v>
      </c>
      <c r="F14" s="158">
        <f t="shared" si="0"/>
        <v>28</v>
      </c>
    </row>
    <row r="15" spans="1:9" ht="16.8" customHeight="1">
      <c r="B15" s="159" t="s">
        <v>193</v>
      </c>
      <c r="C15" s="157"/>
      <c r="D15" s="157">
        <v>51</v>
      </c>
      <c r="E15" s="157">
        <v>27</v>
      </c>
      <c r="F15" s="158">
        <f t="shared" si="0"/>
        <v>78</v>
      </c>
    </row>
    <row r="16" spans="1:9" ht="16.8" customHeight="1">
      <c r="B16" s="159" t="s">
        <v>194</v>
      </c>
      <c r="C16" s="157"/>
      <c r="D16" s="157">
        <v>50</v>
      </c>
      <c r="E16" s="157">
        <v>26</v>
      </c>
      <c r="F16" s="158">
        <f t="shared" si="0"/>
        <v>76</v>
      </c>
    </row>
    <row r="17" spans="2:11" ht="16.8" customHeight="1">
      <c r="B17" s="160" t="s">
        <v>195</v>
      </c>
      <c r="C17" s="554">
        <v>406</v>
      </c>
      <c r="D17" s="157">
        <v>5</v>
      </c>
      <c r="E17" s="157">
        <v>0</v>
      </c>
      <c r="F17" s="158">
        <f t="shared" si="0"/>
        <v>5</v>
      </c>
    </row>
    <row r="18" spans="2:11" ht="16.8" customHeight="1">
      <c r="B18" s="160" t="s">
        <v>196</v>
      </c>
      <c r="C18" s="554"/>
      <c r="D18" s="157">
        <v>317</v>
      </c>
      <c r="E18" s="157">
        <v>0</v>
      </c>
      <c r="F18" s="158">
        <f t="shared" si="0"/>
        <v>317</v>
      </c>
    </row>
    <row r="19" spans="2:11" ht="16.8" customHeight="1">
      <c r="B19" s="160" t="s">
        <v>197</v>
      </c>
      <c r="C19" s="554"/>
      <c r="D19" s="157">
        <v>13</v>
      </c>
      <c r="E19" s="157">
        <v>0</v>
      </c>
      <c r="F19" s="158">
        <f t="shared" si="0"/>
        <v>13</v>
      </c>
    </row>
    <row r="20" spans="2:11" ht="16.8" customHeight="1">
      <c r="B20" s="160" t="s">
        <v>198</v>
      </c>
      <c r="C20" s="554"/>
      <c r="D20" s="157">
        <v>0</v>
      </c>
      <c r="E20" s="157">
        <v>47</v>
      </c>
      <c r="F20" s="158">
        <f t="shared" si="0"/>
        <v>47</v>
      </c>
    </row>
    <row r="21" spans="2:11" ht="16.8" customHeight="1">
      <c r="B21" s="161" t="s">
        <v>199</v>
      </c>
      <c r="C21" s="555"/>
      <c r="D21" s="162">
        <v>71</v>
      </c>
      <c r="E21" s="162">
        <v>0</v>
      </c>
      <c r="F21" s="163">
        <f t="shared" si="0"/>
        <v>71</v>
      </c>
    </row>
    <row r="22" spans="2:11">
      <c r="B22" s="139"/>
      <c r="C22" s="139"/>
      <c r="D22" s="139"/>
      <c r="E22" s="139"/>
      <c r="F22" s="139"/>
      <c r="G22" s="139"/>
      <c r="H22" s="139"/>
      <c r="I22" s="428"/>
    </row>
    <row r="23" spans="2:11" ht="16.8" customHeight="1">
      <c r="B23" s="558" t="s">
        <v>200</v>
      </c>
      <c r="C23" s="559"/>
      <c r="D23" s="319">
        <f>SUM(D4:D22)</f>
        <v>1046</v>
      </c>
      <c r="E23" s="140"/>
      <c r="F23" s="140"/>
      <c r="G23" s="139"/>
      <c r="H23" s="139"/>
    </row>
    <row r="24" spans="2:11" ht="16.8" customHeight="1">
      <c r="B24" s="546" t="s">
        <v>201</v>
      </c>
      <c r="C24" s="547"/>
      <c r="D24" s="320">
        <f>SUM(E4:E21)</f>
        <v>305</v>
      </c>
      <c r="E24" s="140"/>
      <c r="F24" s="140"/>
      <c r="G24" s="142"/>
      <c r="H24" s="139"/>
    </row>
    <row r="25" spans="2:11" ht="16.8" customHeight="1">
      <c r="B25" s="548" t="s">
        <v>202</v>
      </c>
      <c r="C25" s="549"/>
      <c r="D25" s="321">
        <f>SUM(D23:D24)</f>
        <v>1351</v>
      </c>
      <c r="E25" s="141"/>
      <c r="F25" s="141"/>
      <c r="G25" s="427"/>
    </row>
    <row r="26" spans="2:11">
      <c r="B26" s="154"/>
      <c r="C26" s="154"/>
      <c r="D26" s="322"/>
      <c r="E26" s="141"/>
      <c r="F26" s="141"/>
    </row>
    <row r="27" spans="2:11" ht="16.8" customHeight="1">
      <c r="B27" s="550" t="s">
        <v>335</v>
      </c>
      <c r="C27" s="551"/>
      <c r="D27" s="323">
        <v>519</v>
      </c>
      <c r="E27" s="141"/>
      <c r="F27" s="141"/>
    </row>
    <row r="28" spans="2:11">
      <c r="B28" s="196"/>
      <c r="C28" s="196"/>
      <c r="D28" s="429"/>
      <c r="E28" s="141"/>
      <c r="F28" s="141"/>
    </row>
    <row r="29" spans="2:11" ht="16.8" customHeight="1">
      <c r="B29" s="543" t="s">
        <v>203</v>
      </c>
      <c r="C29" s="544"/>
      <c r="D29" s="324">
        <v>2.6</v>
      </c>
      <c r="E29" s="141"/>
      <c r="F29" s="141"/>
      <c r="K29" s="142"/>
    </row>
    <row r="30" spans="2:11">
      <c r="B30" s="141"/>
      <c r="C30" s="141"/>
      <c r="D30" s="141"/>
      <c r="E30" s="141"/>
      <c r="F30" s="141"/>
      <c r="K30" s="142"/>
    </row>
  </sheetData>
  <mergeCells count="10">
    <mergeCell ref="B2:C3"/>
    <mergeCell ref="B29:C29"/>
    <mergeCell ref="A1:F1"/>
    <mergeCell ref="B24:C24"/>
    <mergeCell ref="B25:C25"/>
    <mergeCell ref="B27:C27"/>
    <mergeCell ref="D2:F2"/>
    <mergeCell ref="C17:C21"/>
    <mergeCell ref="B4:C4"/>
    <mergeCell ref="B23:C23"/>
  </mergeCells>
  <pageMargins left="0.70866141732283472" right="0.70866141732283472" top="0.78740157480314965" bottom="0.74803149606299213" header="0.31496062992125984" footer="0.31496062992125984"/>
  <pageSetup paperSize="9" orientation="portrait" r:id="rId1"/>
  <ignoredErrors>
    <ignoredError sqref="F1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H28"/>
  <sheetViews>
    <sheetView topLeftCell="C4" zoomScale="85" zoomScaleNormal="85" workbookViewId="0">
      <selection activeCell="U10" sqref="U10"/>
    </sheetView>
  </sheetViews>
  <sheetFormatPr baseColWidth="10" defaultColWidth="11.44140625" defaultRowHeight="13.2"/>
  <cols>
    <col min="1" max="1" width="21" style="336" customWidth="1"/>
    <col min="2" max="2" width="10.109375" style="336" customWidth="1"/>
    <col min="3" max="3" width="13.6640625" style="336" bestFit="1" customWidth="1"/>
    <col min="4" max="7" width="8.109375" style="336" customWidth="1"/>
    <col min="8" max="8" width="25.109375" style="326" customWidth="1"/>
    <col min="9" max="16384" width="11.44140625" style="336"/>
  </cols>
  <sheetData>
    <row r="1" spans="1:8" ht="15.6">
      <c r="A1" s="440" t="s">
        <v>300</v>
      </c>
      <c r="B1" s="440"/>
      <c r="C1" s="440"/>
      <c r="D1" s="440"/>
      <c r="E1" s="440"/>
      <c r="F1" s="440"/>
      <c r="G1" s="440"/>
      <c r="H1" s="440"/>
    </row>
    <row r="3" spans="1:8" ht="67.5" customHeight="1">
      <c r="A3" s="337" t="s">
        <v>276</v>
      </c>
      <c r="B3" s="338" t="s">
        <v>270</v>
      </c>
      <c r="C3" s="338" t="s">
        <v>277</v>
      </c>
      <c r="D3" s="338" t="s">
        <v>278</v>
      </c>
      <c r="E3" s="338" t="s">
        <v>279</v>
      </c>
      <c r="F3" s="338" t="s">
        <v>167</v>
      </c>
      <c r="G3" s="338" t="s">
        <v>280</v>
      </c>
      <c r="H3" s="339" t="s">
        <v>281</v>
      </c>
    </row>
    <row r="4" spans="1:8" ht="25.5" customHeight="1">
      <c r="A4" s="340" t="s">
        <v>301</v>
      </c>
      <c r="B4" s="341">
        <v>272</v>
      </c>
      <c r="C4" s="342" t="s">
        <v>282</v>
      </c>
      <c r="D4" s="343">
        <v>545344</v>
      </c>
      <c r="E4" s="343">
        <f t="shared" ref="E4:E17" si="0">D4/B4</f>
        <v>2004.9411764705883</v>
      </c>
      <c r="F4" s="343">
        <v>783358</v>
      </c>
      <c r="G4" s="343">
        <f t="shared" ref="G4:G17" si="1">F4/B4</f>
        <v>2879.9926470588234</v>
      </c>
      <c r="H4" s="344" t="s">
        <v>302</v>
      </c>
    </row>
    <row r="5" spans="1:8" ht="25.5" customHeight="1">
      <c r="A5" s="345" t="s">
        <v>4</v>
      </c>
      <c r="B5" s="341">
        <v>234</v>
      </c>
      <c r="C5" s="342" t="s">
        <v>284</v>
      </c>
      <c r="D5" s="343">
        <v>88006</v>
      </c>
      <c r="E5" s="343">
        <f t="shared" si="0"/>
        <v>376.09401709401709</v>
      </c>
      <c r="F5" s="343">
        <v>213616</v>
      </c>
      <c r="G5" s="343">
        <f t="shared" si="1"/>
        <v>912.88888888888891</v>
      </c>
      <c r="H5" s="344" t="s">
        <v>283</v>
      </c>
    </row>
    <row r="6" spans="1:8" ht="25.5" customHeight="1">
      <c r="A6" s="345" t="s">
        <v>5</v>
      </c>
      <c r="B6" s="341">
        <v>215</v>
      </c>
      <c r="C6" s="342" t="s">
        <v>284</v>
      </c>
      <c r="D6" s="343">
        <v>80971</v>
      </c>
      <c r="E6" s="343">
        <f t="shared" si="0"/>
        <v>376.60930232558138</v>
      </c>
      <c r="F6" s="343">
        <v>114984</v>
      </c>
      <c r="G6" s="343">
        <f t="shared" si="1"/>
        <v>534.80930232558137</v>
      </c>
      <c r="H6" s="344" t="s">
        <v>283</v>
      </c>
    </row>
    <row r="7" spans="1:8" ht="22.5" customHeight="1">
      <c r="A7" s="345" t="s">
        <v>6</v>
      </c>
      <c r="B7" s="341">
        <v>234</v>
      </c>
      <c r="C7" s="342" t="s">
        <v>284</v>
      </c>
      <c r="D7" s="343">
        <v>63613</v>
      </c>
      <c r="E7" s="343">
        <f t="shared" si="0"/>
        <v>271.85042735042737</v>
      </c>
      <c r="F7" s="343">
        <v>92386</v>
      </c>
      <c r="G7" s="343">
        <f t="shared" si="1"/>
        <v>394.81196581196582</v>
      </c>
      <c r="H7" s="344" t="s">
        <v>285</v>
      </c>
    </row>
    <row r="8" spans="1:8" ht="22.5" customHeight="1">
      <c r="A8" s="345" t="s">
        <v>17</v>
      </c>
      <c r="B8" s="341">
        <v>234</v>
      </c>
      <c r="C8" s="342" t="s">
        <v>284</v>
      </c>
      <c r="D8" s="343">
        <v>62295</v>
      </c>
      <c r="E8" s="343">
        <f t="shared" si="0"/>
        <v>266.21794871794873</v>
      </c>
      <c r="F8" s="343">
        <v>100408</v>
      </c>
      <c r="G8" s="343">
        <f t="shared" si="1"/>
        <v>429.09401709401709</v>
      </c>
      <c r="H8" s="344" t="s">
        <v>283</v>
      </c>
    </row>
    <row r="9" spans="1:8" ht="30.6">
      <c r="A9" s="345" t="s">
        <v>7</v>
      </c>
      <c r="B9" s="341">
        <v>241</v>
      </c>
      <c r="C9" s="342" t="s">
        <v>284</v>
      </c>
      <c r="D9" s="343">
        <v>93387</v>
      </c>
      <c r="E9" s="343">
        <f t="shared" si="0"/>
        <v>387.49792531120335</v>
      </c>
      <c r="F9" s="343">
        <v>118897</v>
      </c>
      <c r="G9" s="343">
        <f t="shared" si="1"/>
        <v>493.34854771784234</v>
      </c>
      <c r="H9" s="346" t="s">
        <v>304</v>
      </c>
    </row>
    <row r="10" spans="1:8" ht="25.5" customHeight="1">
      <c r="A10" s="345" t="s">
        <v>8</v>
      </c>
      <c r="B10" s="341">
        <v>237</v>
      </c>
      <c r="C10" s="342" t="s">
        <v>286</v>
      </c>
      <c r="D10" s="343">
        <v>60514</v>
      </c>
      <c r="E10" s="343">
        <f t="shared" si="0"/>
        <v>255.33333333333334</v>
      </c>
      <c r="F10" s="343">
        <v>139745</v>
      </c>
      <c r="G10" s="343">
        <f t="shared" si="1"/>
        <v>589.64135021097047</v>
      </c>
      <c r="H10" s="344" t="s">
        <v>285</v>
      </c>
    </row>
    <row r="11" spans="1:8" ht="25.5" customHeight="1">
      <c r="A11" s="345" t="s">
        <v>9</v>
      </c>
      <c r="B11" s="341">
        <v>238</v>
      </c>
      <c r="C11" s="342" t="s">
        <v>286</v>
      </c>
      <c r="D11" s="343">
        <v>61437</v>
      </c>
      <c r="E11" s="343">
        <f t="shared" si="0"/>
        <v>258.13865546218489</v>
      </c>
      <c r="F11" s="343">
        <v>140550</v>
      </c>
      <c r="G11" s="343">
        <f t="shared" si="1"/>
        <v>590.54621848739498</v>
      </c>
      <c r="H11" s="344" t="s">
        <v>285</v>
      </c>
    </row>
    <row r="12" spans="1:8" ht="25.5" customHeight="1">
      <c r="A12" s="345" t="s">
        <v>10</v>
      </c>
      <c r="B12" s="341">
        <v>239</v>
      </c>
      <c r="C12" s="347" t="s">
        <v>286</v>
      </c>
      <c r="D12" s="348">
        <v>74013</v>
      </c>
      <c r="E12" s="348">
        <f t="shared" si="0"/>
        <v>309.67782426778246</v>
      </c>
      <c r="F12" s="343">
        <v>265076</v>
      </c>
      <c r="G12" s="349">
        <f t="shared" si="1"/>
        <v>1109.1046025104602</v>
      </c>
      <c r="H12" s="344" t="s">
        <v>283</v>
      </c>
    </row>
    <row r="13" spans="1:8" ht="25.5" customHeight="1">
      <c r="A13" s="345" t="s">
        <v>12</v>
      </c>
      <c r="B13" s="341">
        <v>189</v>
      </c>
      <c r="C13" s="347" t="s">
        <v>287</v>
      </c>
      <c r="D13" s="348">
        <v>15265</v>
      </c>
      <c r="E13" s="348">
        <f t="shared" si="0"/>
        <v>80.767195767195773</v>
      </c>
      <c r="F13" s="348">
        <v>23566</v>
      </c>
      <c r="G13" s="349">
        <f t="shared" si="1"/>
        <v>124.68783068783068</v>
      </c>
      <c r="H13" s="344" t="s">
        <v>283</v>
      </c>
    </row>
    <row r="14" spans="1:8" ht="25.5" customHeight="1">
      <c r="A14" s="345" t="s">
        <v>13</v>
      </c>
      <c r="B14" s="341">
        <v>239</v>
      </c>
      <c r="C14" s="347" t="s">
        <v>288</v>
      </c>
      <c r="D14" s="348">
        <v>22825</v>
      </c>
      <c r="E14" s="348">
        <f t="shared" si="0"/>
        <v>95.5020920502092</v>
      </c>
      <c r="F14" s="348">
        <v>43637</v>
      </c>
      <c r="G14" s="349">
        <f t="shared" si="1"/>
        <v>182.58158995815899</v>
      </c>
      <c r="H14" s="344" t="s">
        <v>283</v>
      </c>
    </row>
    <row r="15" spans="1:8" ht="27.75" customHeight="1">
      <c r="A15" s="345" t="s">
        <v>11</v>
      </c>
      <c r="B15" s="341">
        <v>225</v>
      </c>
      <c r="C15" s="342" t="s">
        <v>286</v>
      </c>
      <c r="D15" s="343">
        <v>48104</v>
      </c>
      <c r="E15" s="343">
        <f t="shared" si="0"/>
        <v>213.79555555555555</v>
      </c>
      <c r="F15" s="343">
        <v>76625</v>
      </c>
      <c r="G15" s="343">
        <f t="shared" si="1"/>
        <v>340.55555555555554</v>
      </c>
      <c r="H15" s="344" t="s">
        <v>303</v>
      </c>
    </row>
    <row r="16" spans="1:8" ht="27.75" customHeight="1">
      <c r="A16" s="345" t="s">
        <v>14</v>
      </c>
      <c r="B16" s="341">
        <v>190</v>
      </c>
      <c r="C16" s="342" t="s">
        <v>289</v>
      </c>
      <c r="D16" s="343">
        <v>37731</v>
      </c>
      <c r="E16" s="343">
        <f t="shared" si="0"/>
        <v>198.58421052631579</v>
      </c>
      <c r="F16" s="343">
        <v>124974</v>
      </c>
      <c r="G16" s="343">
        <f t="shared" si="1"/>
        <v>657.7578947368421</v>
      </c>
      <c r="H16" s="344" t="s">
        <v>285</v>
      </c>
    </row>
    <row r="17" spans="1:8" ht="25.5" customHeight="1">
      <c r="A17" s="350" t="s">
        <v>15</v>
      </c>
      <c r="B17" s="351">
        <v>187</v>
      </c>
      <c r="C17" s="352" t="s">
        <v>290</v>
      </c>
      <c r="D17" s="353">
        <v>12080</v>
      </c>
      <c r="E17" s="353">
        <f t="shared" si="0"/>
        <v>64.598930481283418</v>
      </c>
      <c r="F17" s="353">
        <v>29468</v>
      </c>
      <c r="G17" s="353">
        <f t="shared" si="1"/>
        <v>157.58288770053477</v>
      </c>
      <c r="H17" s="354" t="s">
        <v>283</v>
      </c>
    </row>
    <row r="18" spans="1:8" ht="26.25" customHeight="1">
      <c r="A18" s="355" t="s">
        <v>291</v>
      </c>
      <c r="B18" s="356" t="s">
        <v>292</v>
      </c>
      <c r="C18" s="357" t="s">
        <v>293</v>
      </c>
      <c r="D18" s="358" t="s">
        <v>294</v>
      </c>
      <c r="E18" s="359"/>
      <c r="F18" s="441" t="s">
        <v>295</v>
      </c>
      <c r="G18" s="442"/>
      <c r="H18" s="1"/>
    </row>
    <row r="19" spans="1:8">
      <c r="A19" s="360"/>
      <c r="B19" s="360"/>
      <c r="C19" s="360"/>
      <c r="D19" s="361">
        <f>D4+D5++D6+D7+D8+D9+D10+D11+D12+D13+D14+D15+D16+D17</f>
        <v>1265585</v>
      </c>
      <c r="E19" s="362"/>
      <c r="F19" s="443">
        <f>F4+F5++F6+F7+F8+F9+F10+F11+F12+F13+F14+F15+F16+F17</f>
        <v>2267290</v>
      </c>
      <c r="G19" s="444"/>
      <c r="H19" s="1"/>
    </row>
    <row r="20" spans="1:8">
      <c r="A20" s="363"/>
      <c r="B20" s="363"/>
      <c r="C20" s="363"/>
    </row>
    <row r="23" spans="1:8" ht="12.75" customHeight="1"/>
    <row r="28" spans="1:8">
      <c r="C28" s="364"/>
    </row>
  </sheetData>
  <mergeCells count="3">
    <mergeCell ref="A1:H1"/>
    <mergeCell ref="F18:G18"/>
    <mergeCell ref="F19:G19"/>
  </mergeCells>
  <printOptions horizontalCentered="1"/>
  <pageMargins left="0.59055118110236227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  <pageSetUpPr fitToPage="1"/>
  </sheetPr>
  <dimension ref="A1:Q34"/>
  <sheetViews>
    <sheetView zoomScale="70" zoomScaleNormal="70" workbookViewId="0">
      <selection activeCell="U10" sqref="U10"/>
    </sheetView>
  </sheetViews>
  <sheetFormatPr baseColWidth="10" defaultRowHeight="13.2"/>
  <cols>
    <col min="1" max="1" width="9.6640625" customWidth="1"/>
    <col min="2" max="2" width="10.77734375" bestFit="1" customWidth="1"/>
    <col min="3" max="7" width="7.44140625" customWidth="1"/>
    <col min="8" max="8" width="7.5546875" bestFit="1" customWidth="1"/>
    <col min="9" max="9" width="7.21875" bestFit="1" customWidth="1"/>
    <col min="10" max="11" width="7" bestFit="1" customWidth="1"/>
    <col min="12" max="15" width="7.44140625" customWidth="1"/>
    <col min="16" max="16" width="9.77734375" bestFit="1" customWidth="1"/>
  </cols>
  <sheetData>
    <row r="1" spans="1:17" ht="35.4" customHeight="1">
      <c r="A1" s="445" t="s">
        <v>305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  <c r="M1" s="445"/>
      <c r="N1" s="445"/>
      <c r="O1" s="445"/>
      <c r="P1" s="445"/>
    </row>
    <row r="2" spans="1:17" ht="35.4" customHeight="1">
      <c r="A2" s="180"/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</row>
    <row r="3" spans="1:17" s="16" customFormat="1" ht="66.75" customHeight="1">
      <c r="A3" s="380"/>
      <c r="B3" s="381" t="s">
        <v>19</v>
      </c>
      <c r="C3" s="381" t="s">
        <v>2</v>
      </c>
      <c r="D3" s="382" t="s">
        <v>85</v>
      </c>
      <c r="E3" s="381" t="s">
        <v>86</v>
      </c>
      <c r="F3" s="381" t="s">
        <v>17</v>
      </c>
      <c r="G3" s="381" t="s">
        <v>87</v>
      </c>
      <c r="H3" s="382" t="s">
        <v>88</v>
      </c>
      <c r="I3" s="382" t="s">
        <v>89</v>
      </c>
      <c r="J3" s="382" t="s">
        <v>90</v>
      </c>
      <c r="K3" s="382" t="s">
        <v>21</v>
      </c>
      <c r="L3" s="382" t="s">
        <v>91</v>
      </c>
      <c r="M3" s="382" t="s">
        <v>92</v>
      </c>
      <c r="N3" s="382" t="s">
        <v>93</v>
      </c>
      <c r="O3" s="382" t="s">
        <v>22</v>
      </c>
      <c r="P3" s="383" t="s">
        <v>23</v>
      </c>
    </row>
    <row r="4" spans="1:17" ht="15" customHeight="1">
      <c r="A4" s="186" t="s">
        <v>60</v>
      </c>
      <c r="B4" s="215">
        <v>46727</v>
      </c>
      <c r="C4" s="216">
        <v>7983</v>
      </c>
      <c r="D4" s="216">
        <v>8468</v>
      </c>
      <c r="E4" s="216">
        <v>4644</v>
      </c>
      <c r="F4" s="216">
        <v>4525</v>
      </c>
      <c r="G4" s="216">
        <v>8274</v>
      </c>
      <c r="H4" s="216">
        <v>5954</v>
      </c>
      <c r="I4" s="216">
        <v>5873</v>
      </c>
      <c r="J4" s="216">
        <v>6130</v>
      </c>
      <c r="K4" s="216">
        <v>1305</v>
      </c>
      <c r="L4" s="216">
        <v>1923</v>
      </c>
      <c r="M4" s="216">
        <v>4868</v>
      </c>
      <c r="N4" s="216">
        <v>2795</v>
      </c>
      <c r="O4" s="216">
        <v>1244</v>
      </c>
      <c r="P4" s="384">
        <f>SUM(B4:O4)</f>
        <v>110713</v>
      </c>
      <c r="Q4" s="9"/>
    </row>
    <row r="5" spans="1:17" ht="15" customHeight="1">
      <c r="A5" s="186" t="s">
        <v>61</v>
      </c>
      <c r="B5" s="216">
        <v>49065</v>
      </c>
      <c r="C5" s="216">
        <v>7986</v>
      </c>
      <c r="D5" s="216">
        <v>10732</v>
      </c>
      <c r="E5" s="216">
        <v>4208</v>
      </c>
      <c r="F5" s="216">
        <v>4985</v>
      </c>
      <c r="G5" s="216">
        <v>9189</v>
      </c>
      <c r="H5" s="216">
        <v>5427</v>
      </c>
      <c r="I5" s="216">
        <v>5468</v>
      </c>
      <c r="J5" s="216">
        <v>5229</v>
      </c>
      <c r="K5" s="216">
        <v>1349</v>
      </c>
      <c r="L5" s="216">
        <v>1903</v>
      </c>
      <c r="M5" s="216">
        <v>4300</v>
      </c>
      <c r="N5" s="216">
        <v>3292</v>
      </c>
      <c r="O5" s="216">
        <v>1107</v>
      </c>
      <c r="P5" s="384">
        <f t="shared" ref="P5:P15" si="0">SUM(B5:O5)</f>
        <v>114240</v>
      </c>
      <c r="Q5" s="9"/>
    </row>
    <row r="6" spans="1:17" ht="15" customHeight="1">
      <c r="A6" s="186" t="s">
        <v>62</v>
      </c>
      <c r="B6" s="216">
        <v>58113</v>
      </c>
      <c r="C6" s="216">
        <v>8331</v>
      </c>
      <c r="D6" s="215">
        <v>9721</v>
      </c>
      <c r="E6" s="216">
        <v>4608</v>
      </c>
      <c r="F6" s="216">
        <v>6106</v>
      </c>
      <c r="G6" s="216">
        <v>9666</v>
      </c>
      <c r="H6" s="216">
        <v>6478</v>
      </c>
      <c r="I6" s="216">
        <v>6043</v>
      </c>
      <c r="J6" s="216">
        <v>7684</v>
      </c>
      <c r="K6" s="216">
        <v>1195</v>
      </c>
      <c r="L6" s="216">
        <v>2190</v>
      </c>
      <c r="M6" s="216">
        <v>4516</v>
      </c>
      <c r="N6" s="216">
        <v>3696</v>
      </c>
      <c r="O6" s="216">
        <v>1369</v>
      </c>
      <c r="P6" s="384">
        <f t="shared" si="0"/>
        <v>129716</v>
      </c>
      <c r="Q6" s="9"/>
    </row>
    <row r="7" spans="1:17" ht="15" customHeight="1">
      <c r="A7" s="186" t="s">
        <v>63</v>
      </c>
      <c r="B7" s="216">
        <v>46568</v>
      </c>
      <c r="C7" s="216">
        <v>8645</v>
      </c>
      <c r="D7" s="215">
        <v>6929</v>
      </c>
      <c r="E7" s="216">
        <v>4647</v>
      </c>
      <c r="F7" s="216">
        <v>5544</v>
      </c>
      <c r="G7" s="216">
        <v>7728</v>
      </c>
      <c r="H7" s="216">
        <v>5505</v>
      </c>
      <c r="I7" s="216">
        <v>5931</v>
      </c>
      <c r="J7" s="216">
        <v>6957</v>
      </c>
      <c r="K7" s="216">
        <v>1431</v>
      </c>
      <c r="L7" s="216">
        <v>2041</v>
      </c>
      <c r="M7" s="216">
        <v>4516</v>
      </c>
      <c r="N7" s="216">
        <v>3274</v>
      </c>
      <c r="O7" s="216">
        <v>1172</v>
      </c>
      <c r="P7" s="384">
        <f t="shared" si="0"/>
        <v>110888</v>
      </c>
      <c r="Q7" s="9"/>
    </row>
    <row r="8" spans="1:17" ht="15" customHeight="1">
      <c r="A8" s="186" t="s">
        <v>64</v>
      </c>
      <c r="B8" s="216">
        <v>40163</v>
      </c>
      <c r="C8" s="216">
        <v>8364</v>
      </c>
      <c r="D8" s="215">
        <v>7833</v>
      </c>
      <c r="E8" s="216">
        <v>4790</v>
      </c>
      <c r="F8" s="216">
        <v>5260</v>
      </c>
      <c r="G8" s="216">
        <v>7901</v>
      </c>
      <c r="H8" s="216">
        <v>4931</v>
      </c>
      <c r="I8" s="216">
        <v>5265</v>
      </c>
      <c r="J8" s="216">
        <v>6672</v>
      </c>
      <c r="K8" s="216">
        <v>1428</v>
      </c>
      <c r="L8" s="216">
        <v>1947</v>
      </c>
      <c r="M8" s="216">
        <v>4367</v>
      </c>
      <c r="N8" s="216">
        <v>3479</v>
      </c>
      <c r="O8" s="216">
        <v>1095</v>
      </c>
      <c r="P8" s="384">
        <f t="shared" si="0"/>
        <v>103495</v>
      </c>
      <c r="Q8" s="9"/>
    </row>
    <row r="9" spans="1:17" ht="15" customHeight="1">
      <c r="A9" s="186" t="s">
        <v>65</v>
      </c>
      <c r="B9" s="216">
        <v>41994</v>
      </c>
      <c r="C9" s="216">
        <v>7432</v>
      </c>
      <c r="D9" s="216">
        <v>7139</v>
      </c>
      <c r="E9" s="216">
        <v>2817</v>
      </c>
      <c r="F9" s="216">
        <v>5331</v>
      </c>
      <c r="G9" s="216">
        <v>7644</v>
      </c>
      <c r="H9" s="216">
        <v>5818</v>
      </c>
      <c r="I9" s="216">
        <v>5162</v>
      </c>
      <c r="J9" s="216">
        <v>6277</v>
      </c>
      <c r="K9" s="216">
        <v>1386</v>
      </c>
      <c r="L9" s="216">
        <v>1888</v>
      </c>
      <c r="M9" s="216">
        <v>5939</v>
      </c>
      <c r="N9" s="216">
        <v>2704</v>
      </c>
      <c r="O9" s="216">
        <v>1045</v>
      </c>
      <c r="P9" s="384">
        <f t="shared" si="0"/>
        <v>102576</v>
      </c>
      <c r="Q9" s="9"/>
    </row>
    <row r="10" spans="1:17" ht="15" customHeight="1">
      <c r="A10" s="186" t="s">
        <v>66</v>
      </c>
      <c r="B10" s="216">
        <v>34190</v>
      </c>
      <c r="C10" s="216">
        <v>5396</v>
      </c>
      <c r="D10" s="216">
        <v>4586</v>
      </c>
      <c r="E10" s="216">
        <v>918</v>
      </c>
      <c r="F10" s="216">
        <v>4149</v>
      </c>
      <c r="G10" s="216">
        <v>5158</v>
      </c>
      <c r="H10" s="216">
        <v>1827</v>
      </c>
      <c r="I10" s="216">
        <v>2199</v>
      </c>
      <c r="J10" s="216">
        <v>5440</v>
      </c>
      <c r="K10" s="216">
        <v>1016</v>
      </c>
      <c r="L10" s="216">
        <v>1466</v>
      </c>
      <c r="M10" s="216">
        <v>3086</v>
      </c>
      <c r="N10" s="216">
        <v>1302</v>
      </c>
      <c r="O10" s="216">
        <v>573</v>
      </c>
      <c r="P10" s="384">
        <f t="shared" si="0"/>
        <v>71306</v>
      </c>
      <c r="Q10" s="9"/>
    </row>
    <row r="11" spans="1:17" ht="15" customHeight="1">
      <c r="A11" s="186" t="s">
        <v>67</v>
      </c>
      <c r="B11" s="216">
        <v>24915</v>
      </c>
      <c r="C11" s="216">
        <v>2425</v>
      </c>
      <c r="D11" s="216">
        <v>1875</v>
      </c>
      <c r="E11" s="216">
        <v>6827</v>
      </c>
      <c r="F11" s="216">
        <v>1958</v>
      </c>
      <c r="G11" s="216">
        <v>2045</v>
      </c>
      <c r="H11" s="216">
        <v>3515</v>
      </c>
      <c r="I11" s="216">
        <v>3622</v>
      </c>
      <c r="J11" s="216">
        <v>2321</v>
      </c>
      <c r="K11" s="216">
        <v>489</v>
      </c>
      <c r="L11" s="216">
        <v>738</v>
      </c>
      <c r="M11" s="376">
        <v>0</v>
      </c>
      <c r="N11" s="216">
        <v>2201</v>
      </c>
      <c r="O11" s="216">
        <v>183</v>
      </c>
      <c r="P11" s="384">
        <f t="shared" si="0"/>
        <v>53114</v>
      </c>
      <c r="Q11" s="9"/>
    </row>
    <row r="12" spans="1:17" ht="15" customHeight="1">
      <c r="A12" s="186" t="s">
        <v>68</v>
      </c>
      <c r="B12" s="216">
        <v>45561</v>
      </c>
      <c r="C12" s="216">
        <v>7352</v>
      </c>
      <c r="D12" s="216">
        <v>6172</v>
      </c>
      <c r="E12" s="216">
        <v>7057</v>
      </c>
      <c r="F12" s="216">
        <v>5655</v>
      </c>
      <c r="G12" s="216">
        <v>6768</v>
      </c>
      <c r="H12" s="216">
        <v>4767</v>
      </c>
      <c r="I12" s="216">
        <v>5317</v>
      </c>
      <c r="J12" s="216">
        <v>6618</v>
      </c>
      <c r="K12" s="216">
        <v>1496</v>
      </c>
      <c r="L12" s="216">
        <v>1873</v>
      </c>
      <c r="M12" s="216">
        <v>2759</v>
      </c>
      <c r="N12" s="216">
        <v>3912</v>
      </c>
      <c r="O12" s="216">
        <v>862</v>
      </c>
      <c r="P12" s="384">
        <f t="shared" si="0"/>
        <v>106169</v>
      </c>
      <c r="Q12" s="9"/>
    </row>
    <row r="13" spans="1:17" ht="15" customHeight="1">
      <c r="A13" s="186" t="s">
        <v>69</v>
      </c>
      <c r="B13" s="216">
        <v>54701</v>
      </c>
      <c r="C13" s="216">
        <v>8436</v>
      </c>
      <c r="D13" s="216">
        <v>7696</v>
      </c>
      <c r="E13" s="216">
        <v>8250</v>
      </c>
      <c r="F13" s="216">
        <v>6830</v>
      </c>
      <c r="G13" s="216">
        <v>9993</v>
      </c>
      <c r="H13" s="216">
        <v>5621</v>
      </c>
      <c r="I13" s="216">
        <v>5463</v>
      </c>
      <c r="J13" s="216">
        <v>7345</v>
      </c>
      <c r="K13" s="216">
        <v>1569</v>
      </c>
      <c r="L13" s="216">
        <v>2365</v>
      </c>
      <c r="M13" s="216">
        <v>4623</v>
      </c>
      <c r="N13" s="216">
        <v>3972</v>
      </c>
      <c r="O13" s="216">
        <v>956</v>
      </c>
      <c r="P13" s="384">
        <f t="shared" si="0"/>
        <v>127820</v>
      </c>
      <c r="Q13" s="9"/>
    </row>
    <row r="14" spans="1:17" ht="15" customHeight="1">
      <c r="A14" s="186" t="s">
        <v>70</v>
      </c>
      <c r="B14" s="216">
        <v>53005</v>
      </c>
      <c r="C14" s="216">
        <v>8242</v>
      </c>
      <c r="D14" s="216">
        <v>9820</v>
      </c>
      <c r="E14" s="216">
        <v>7267</v>
      </c>
      <c r="F14" s="216">
        <v>6917</v>
      </c>
      <c r="G14" s="216">
        <v>9192</v>
      </c>
      <c r="H14" s="216">
        <v>5160</v>
      </c>
      <c r="I14" s="216">
        <v>5083</v>
      </c>
      <c r="J14" s="216">
        <v>6613</v>
      </c>
      <c r="K14" s="216">
        <v>1286</v>
      </c>
      <c r="L14" s="216">
        <v>2247</v>
      </c>
      <c r="M14" s="216">
        <v>4517</v>
      </c>
      <c r="N14" s="216">
        <v>3423</v>
      </c>
      <c r="O14" s="216">
        <v>1299</v>
      </c>
      <c r="P14" s="384">
        <f t="shared" si="0"/>
        <v>124071</v>
      </c>
      <c r="Q14" s="9"/>
    </row>
    <row r="15" spans="1:17" ht="15" customHeight="1">
      <c r="A15" s="186" t="s">
        <v>71</v>
      </c>
      <c r="B15" s="216">
        <v>50342</v>
      </c>
      <c r="C15" s="216">
        <v>7414</v>
      </c>
      <c r="D15" s="376">
        <v>0</v>
      </c>
      <c r="E15" s="216">
        <v>7580</v>
      </c>
      <c r="F15" s="216">
        <v>5035</v>
      </c>
      <c r="G15" s="216">
        <v>9829</v>
      </c>
      <c r="H15" s="216">
        <v>5511</v>
      </c>
      <c r="I15" s="216">
        <v>6011</v>
      </c>
      <c r="J15" s="216">
        <v>6727</v>
      </c>
      <c r="K15" s="216">
        <v>1315</v>
      </c>
      <c r="L15" s="216">
        <v>2244</v>
      </c>
      <c r="M15" s="216">
        <v>4613</v>
      </c>
      <c r="N15" s="216">
        <v>3681</v>
      </c>
      <c r="O15" s="216">
        <v>1175</v>
      </c>
      <c r="P15" s="384">
        <f t="shared" si="0"/>
        <v>111477</v>
      </c>
      <c r="Q15" s="9"/>
    </row>
    <row r="16" spans="1:17">
      <c r="A16" s="385" t="s">
        <v>18</v>
      </c>
      <c r="B16" s="238">
        <f>SUM(B4:B15)</f>
        <v>545344</v>
      </c>
      <c r="C16" s="238">
        <f t="shared" ref="C16:P16" si="1">SUM(C4:C15)</f>
        <v>88006</v>
      </c>
      <c r="D16" s="238">
        <f t="shared" si="1"/>
        <v>80971</v>
      </c>
      <c r="E16" s="238">
        <f t="shared" si="1"/>
        <v>63613</v>
      </c>
      <c r="F16" s="238">
        <f t="shared" si="1"/>
        <v>62295</v>
      </c>
      <c r="G16" s="238">
        <f t="shared" si="1"/>
        <v>93387</v>
      </c>
      <c r="H16" s="238">
        <f t="shared" si="1"/>
        <v>60514</v>
      </c>
      <c r="I16" s="238">
        <f t="shared" si="1"/>
        <v>61437</v>
      </c>
      <c r="J16" s="238">
        <f t="shared" si="1"/>
        <v>74013</v>
      </c>
      <c r="K16" s="238">
        <f t="shared" si="1"/>
        <v>15265</v>
      </c>
      <c r="L16" s="238">
        <f t="shared" si="1"/>
        <v>22825</v>
      </c>
      <c r="M16" s="238">
        <f t="shared" si="1"/>
        <v>48104</v>
      </c>
      <c r="N16" s="238">
        <f t="shared" si="1"/>
        <v>37731</v>
      </c>
      <c r="O16" s="238">
        <f t="shared" si="1"/>
        <v>12080</v>
      </c>
      <c r="P16" s="238">
        <f t="shared" si="1"/>
        <v>1265585</v>
      </c>
      <c r="Q16" s="9"/>
    </row>
    <row r="17" spans="1:16" ht="22.2" customHeight="1">
      <c r="A17" s="386" t="s">
        <v>312</v>
      </c>
      <c r="B17" s="387">
        <v>466576</v>
      </c>
      <c r="C17" s="387">
        <v>80433.732388894336</v>
      </c>
      <c r="D17" s="387">
        <v>69017</v>
      </c>
      <c r="E17" s="387">
        <v>50339</v>
      </c>
      <c r="F17" s="387">
        <v>55907</v>
      </c>
      <c r="G17" s="387">
        <v>82377</v>
      </c>
      <c r="H17" s="387">
        <v>51113</v>
      </c>
      <c r="I17" s="387">
        <v>53800</v>
      </c>
      <c r="J17" s="387">
        <v>64454</v>
      </c>
      <c r="K17" s="387">
        <v>14328</v>
      </c>
      <c r="L17" s="387">
        <v>20692</v>
      </c>
      <c r="M17" s="387">
        <v>39593</v>
      </c>
      <c r="N17" s="387">
        <v>29779</v>
      </c>
      <c r="O17" s="387">
        <v>9160</v>
      </c>
      <c r="P17" s="387">
        <v>1087568.7323888943</v>
      </c>
    </row>
    <row r="18" spans="1:16" ht="12.75" customHeight="1">
      <c r="A18" s="446"/>
      <c r="B18" s="446"/>
      <c r="C18" s="19"/>
      <c r="D18" s="20"/>
      <c r="E18" s="19"/>
      <c r="F18" s="19"/>
      <c r="G18" s="19"/>
      <c r="H18" s="21"/>
      <c r="I18" s="21"/>
      <c r="J18" s="22"/>
      <c r="K18" s="22"/>
      <c r="L18" s="22"/>
      <c r="M18" s="21"/>
      <c r="N18" s="21"/>
      <c r="O18" s="19"/>
      <c r="P18" s="23"/>
    </row>
    <row r="19" spans="1:16" ht="12.75" customHeight="1">
      <c r="A19" s="13"/>
      <c r="B19" s="24"/>
      <c r="C19" s="24"/>
      <c r="D19" s="24"/>
      <c r="E19" s="24"/>
      <c r="F19" s="24"/>
      <c r="G19" s="24"/>
      <c r="H19" s="24"/>
      <c r="I19" s="208"/>
      <c r="J19" s="24"/>
      <c r="K19" s="24"/>
      <c r="L19" s="24"/>
      <c r="M19" s="24"/>
      <c r="N19" s="24"/>
      <c r="O19" s="24"/>
      <c r="P19" s="12"/>
    </row>
    <row r="20" spans="1:16">
      <c r="A20" s="13"/>
      <c r="B20" s="24"/>
      <c r="C20" s="24"/>
      <c r="D20" s="24"/>
      <c r="E20" s="24"/>
      <c r="F20" s="24"/>
      <c r="G20" s="24"/>
      <c r="H20" s="24"/>
      <c r="I20" s="208"/>
      <c r="J20" s="24"/>
      <c r="K20" s="24"/>
      <c r="L20" s="24"/>
      <c r="M20" s="24"/>
      <c r="N20" s="24"/>
      <c r="O20" s="24"/>
      <c r="P20" s="12"/>
    </row>
    <row r="21" spans="1:16">
      <c r="A21" s="1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12"/>
    </row>
    <row r="22" spans="1:16">
      <c r="A22" s="1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12"/>
    </row>
    <row r="23" spans="1:16">
      <c r="A23" s="13"/>
      <c r="B23" s="24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12"/>
    </row>
    <row r="24" spans="1:16">
      <c r="A24" s="1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12"/>
    </row>
    <row r="25" spans="1:16">
      <c r="A25" s="1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12"/>
    </row>
    <row r="26" spans="1:16">
      <c r="A26" s="1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12"/>
    </row>
    <row r="27" spans="1:16">
      <c r="A27" s="1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12"/>
    </row>
    <row r="28" spans="1:16">
      <c r="A28" s="1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12"/>
    </row>
    <row r="29" spans="1:16">
      <c r="A29" s="13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12"/>
    </row>
    <row r="30" spans="1:16"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</row>
    <row r="34" spans="1:1">
      <c r="A34" t="s">
        <v>72</v>
      </c>
    </row>
  </sheetData>
  <mergeCells count="2">
    <mergeCell ref="A1:P1"/>
    <mergeCell ref="A18:B18"/>
  </mergeCells>
  <printOptions horizontalCentered="1"/>
  <pageMargins left="0.78740157480314965" right="0.19685039370078741" top="0.54" bottom="0.19685039370078741" header="0" footer="0.19685039370078741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N40"/>
  <sheetViews>
    <sheetView topLeftCell="A13" zoomScaleNormal="100" zoomScaleSheetLayoutView="85" workbookViewId="0">
      <selection activeCell="U10" sqref="U10"/>
    </sheetView>
  </sheetViews>
  <sheetFormatPr baseColWidth="10" defaultRowHeight="13.2"/>
  <cols>
    <col min="1" max="1" width="13" style="108" customWidth="1"/>
    <col min="2" max="5" width="10" style="108" customWidth="1"/>
    <col min="6" max="6" width="6.77734375" style="108" customWidth="1"/>
    <col min="7" max="11" width="11.5546875" style="108"/>
    <col min="12" max="12" width="11.5546875" style="108" customWidth="1"/>
    <col min="13" max="16384" width="11.5546875" style="108"/>
  </cols>
  <sheetData>
    <row r="1" spans="1:12" ht="15.6">
      <c r="A1" s="447" t="s">
        <v>324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</row>
    <row r="2" spans="1:12" ht="36.75" customHeight="1"/>
    <row r="3" spans="1:12">
      <c r="A3" s="448" t="s">
        <v>214</v>
      </c>
      <c r="B3" s="451" t="s">
        <v>215</v>
      </c>
      <c r="C3" s="451"/>
      <c r="D3" s="451"/>
      <c r="E3" s="452"/>
      <c r="G3" s="453" t="s">
        <v>216</v>
      </c>
      <c r="H3" s="454"/>
      <c r="I3" s="454"/>
      <c r="J3" s="454"/>
      <c r="K3" s="454"/>
      <c r="L3" s="455"/>
    </row>
    <row r="4" spans="1:12">
      <c r="A4" s="449"/>
      <c r="B4" s="456" t="s">
        <v>217</v>
      </c>
      <c r="C4" s="457"/>
      <c r="D4" s="460" t="s">
        <v>218</v>
      </c>
      <c r="E4" s="461"/>
      <c r="G4" s="464" t="s">
        <v>219</v>
      </c>
      <c r="H4" s="465"/>
      <c r="I4" s="465"/>
      <c r="J4" s="465"/>
      <c r="K4" s="164"/>
      <c r="L4" s="418"/>
    </row>
    <row r="5" spans="1:12" ht="15">
      <c r="A5" s="449"/>
      <c r="B5" s="458"/>
      <c r="C5" s="459"/>
      <c r="D5" s="462"/>
      <c r="E5" s="463"/>
      <c r="G5" s="466" t="s">
        <v>220</v>
      </c>
      <c r="H5" s="467"/>
      <c r="I5" s="175">
        <v>2906</v>
      </c>
      <c r="J5" s="176" t="s">
        <v>221</v>
      </c>
      <c r="K5" s="164"/>
      <c r="L5" s="418"/>
    </row>
    <row r="6" spans="1:12" ht="15" customHeight="1">
      <c r="A6" s="449"/>
      <c r="B6" s="468" t="s">
        <v>222</v>
      </c>
      <c r="C6" s="468" t="s">
        <v>223</v>
      </c>
      <c r="D6" s="468" t="s">
        <v>222</v>
      </c>
      <c r="E6" s="480" t="s">
        <v>223</v>
      </c>
      <c r="G6" s="466" t="s">
        <v>224</v>
      </c>
      <c r="H6" s="467"/>
      <c r="I6" s="175">
        <v>4675</v>
      </c>
      <c r="J6" s="177">
        <f t="shared" ref="J6:J12" si="0">+(I6-I5)/I5</f>
        <v>0.60874053682037166</v>
      </c>
      <c r="K6" s="164"/>
      <c r="L6" s="418"/>
    </row>
    <row r="7" spans="1:12" ht="15">
      <c r="A7" s="450"/>
      <c r="B7" s="469"/>
      <c r="C7" s="469"/>
      <c r="D7" s="469"/>
      <c r="E7" s="481"/>
      <c r="G7" s="466" t="s">
        <v>225</v>
      </c>
      <c r="H7" s="467"/>
      <c r="I7" s="175">
        <v>5169</v>
      </c>
      <c r="J7" s="177">
        <f t="shared" si="0"/>
        <v>0.10566844919786096</v>
      </c>
      <c r="K7" s="164"/>
      <c r="L7" s="418"/>
    </row>
    <row r="8" spans="1:12" ht="13.5" customHeight="1">
      <c r="A8" s="212" t="s">
        <v>169</v>
      </c>
      <c r="B8" s="217">
        <v>50021</v>
      </c>
      <c r="C8" s="217">
        <v>415621</v>
      </c>
      <c r="D8" s="413">
        <v>6353</v>
      </c>
      <c r="E8" s="218">
        <v>32959</v>
      </c>
      <c r="G8" s="466" t="s">
        <v>271</v>
      </c>
      <c r="H8" s="467"/>
      <c r="I8" s="178">
        <v>5571</v>
      </c>
      <c r="J8" s="177">
        <f t="shared" si="0"/>
        <v>7.7771329077190948E-2</v>
      </c>
      <c r="K8" s="164"/>
      <c r="L8" s="418"/>
    </row>
    <row r="9" spans="1:12" ht="13.5" customHeight="1">
      <c r="A9" s="165" t="s">
        <v>170</v>
      </c>
      <c r="B9" s="219">
        <v>46096</v>
      </c>
      <c r="C9" s="219">
        <v>379519</v>
      </c>
      <c r="D9" s="414">
        <v>5425</v>
      </c>
      <c r="E9" s="220">
        <v>27369</v>
      </c>
      <c r="G9" s="482" t="s">
        <v>227</v>
      </c>
      <c r="H9" s="483"/>
      <c r="I9" s="178">
        <v>6809</v>
      </c>
      <c r="J9" s="179">
        <f t="shared" si="0"/>
        <v>0.22222222222222221</v>
      </c>
      <c r="K9" s="164"/>
      <c r="L9" s="418"/>
    </row>
    <row r="10" spans="1:12" ht="13.5" customHeight="1">
      <c r="A10" s="165" t="s">
        <v>171</v>
      </c>
      <c r="B10" s="219">
        <v>50225</v>
      </c>
      <c r="C10" s="219">
        <v>410591</v>
      </c>
      <c r="D10" s="414">
        <v>3350</v>
      </c>
      <c r="E10" s="220">
        <v>38778</v>
      </c>
      <c r="G10" s="482" t="s">
        <v>267</v>
      </c>
      <c r="H10" s="483"/>
      <c r="I10" s="178">
        <v>7300</v>
      </c>
      <c r="J10" s="179">
        <f t="shared" si="0"/>
        <v>7.2110442061976796E-2</v>
      </c>
      <c r="K10" s="164"/>
      <c r="L10" s="418"/>
    </row>
    <row r="11" spans="1:12" ht="15.75" customHeight="1">
      <c r="A11" s="166" t="s">
        <v>79</v>
      </c>
      <c r="B11" s="221">
        <v>146342</v>
      </c>
      <c r="C11" s="221">
        <v>1205731</v>
      </c>
      <c r="D11" s="221">
        <v>15128</v>
      </c>
      <c r="E11" s="222">
        <v>99106</v>
      </c>
      <c r="G11" s="482" t="s">
        <v>268</v>
      </c>
      <c r="H11" s="483"/>
      <c r="I11" s="178">
        <v>8114</v>
      </c>
      <c r="J11" s="179">
        <f t="shared" si="0"/>
        <v>0.11150684931506849</v>
      </c>
      <c r="K11" s="476" t="s">
        <v>332</v>
      </c>
      <c r="L11" s="477"/>
    </row>
    <row r="12" spans="1:12" ht="13.5" customHeight="1">
      <c r="A12" s="165" t="s">
        <v>172</v>
      </c>
      <c r="B12" s="219">
        <v>45304</v>
      </c>
      <c r="C12" s="219">
        <v>361761</v>
      </c>
      <c r="D12" s="223">
        <v>2513</v>
      </c>
      <c r="E12" s="220">
        <v>46934</v>
      </c>
      <c r="G12" s="482" t="s">
        <v>331</v>
      </c>
      <c r="H12" s="483"/>
      <c r="I12" s="178">
        <v>8671</v>
      </c>
      <c r="J12" s="179">
        <f t="shared" si="0"/>
        <v>6.8646783337441453E-2</v>
      </c>
      <c r="K12" s="478"/>
      <c r="L12" s="479"/>
    </row>
    <row r="13" spans="1:12" ht="13.5" customHeight="1">
      <c r="A13" s="165" t="s">
        <v>173</v>
      </c>
      <c r="B13" s="219">
        <v>42555</v>
      </c>
      <c r="C13" s="219">
        <v>336869</v>
      </c>
      <c r="D13" s="223">
        <v>2811</v>
      </c>
      <c r="E13" s="220">
        <v>25250</v>
      </c>
      <c r="G13" s="419"/>
      <c r="H13" s="164"/>
      <c r="I13" s="164"/>
      <c r="J13" s="164"/>
      <c r="K13" s="164"/>
      <c r="L13" s="418"/>
    </row>
    <row r="14" spans="1:12" ht="13.5" customHeight="1">
      <c r="A14" s="165" t="s">
        <v>174</v>
      </c>
      <c r="B14" s="219">
        <v>38396</v>
      </c>
      <c r="C14" s="219">
        <v>300918</v>
      </c>
      <c r="D14" s="219">
        <v>2402</v>
      </c>
      <c r="E14" s="224">
        <v>28434</v>
      </c>
      <c r="G14" s="419"/>
      <c r="H14" s="164"/>
      <c r="I14" s="164"/>
      <c r="J14" s="164"/>
      <c r="K14" s="164"/>
      <c r="L14" s="418"/>
    </row>
    <row r="15" spans="1:12" ht="15.75" customHeight="1">
      <c r="A15" s="167" t="s">
        <v>80</v>
      </c>
      <c r="B15" s="221">
        <v>126255</v>
      </c>
      <c r="C15" s="221">
        <v>999548</v>
      </c>
      <c r="D15" s="221">
        <v>7726</v>
      </c>
      <c r="E15" s="222">
        <v>100618</v>
      </c>
      <c r="G15" s="420"/>
      <c r="H15" s="416"/>
      <c r="I15" s="416"/>
      <c r="J15" s="416"/>
      <c r="K15" s="416"/>
      <c r="L15" s="421"/>
    </row>
    <row r="16" spans="1:12" ht="13.5" customHeight="1">
      <c r="A16" s="165" t="s">
        <v>166</v>
      </c>
      <c r="B16" s="219">
        <v>31524</v>
      </c>
      <c r="C16" s="219">
        <v>73146</v>
      </c>
      <c r="D16" s="219">
        <v>16684</v>
      </c>
      <c r="E16" s="224">
        <v>33478</v>
      </c>
      <c r="G16" s="422"/>
      <c r="H16" s="417"/>
      <c r="I16" s="417"/>
      <c r="J16" s="417"/>
      <c r="K16" s="417"/>
      <c r="L16" s="423"/>
    </row>
    <row r="17" spans="1:14" ht="13.5" customHeight="1">
      <c r="A17" s="165" t="s">
        <v>175</v>
      </c>
      <c r="B17" s="219">
        <v>30139</v>
      </c>
      <c r="C17" s="219">
        <v>69846</v>
      </c>
      <c r="D17" s="219">
        <v>3363</v>
      </c>
      <c r="E17" s="224">
        <v>15832</v>
      </c>
      <c r="G17" s="422"/>
      <c r="H17" s="417"/>
      <c r="I17" s="417"/>
      <c r="J17" s="417"/>
      <c r="K17" s="417"/>
      <c r="L17" s="423"/>
    </row>
    <row r="18" spans="1:14" ht="13.5" customHeight="1">
      <c r="A18" s="165" t="s">
        <v>176</v>
      </c>
      <c r="B18" s="219">
        <v>38290</v>
      </c>
      <c r="C18" s="219">
        <v>84819</v>
      </c>
      <c r="D18" s="219">
        <v>3349</v>
      </c>
      <c r="E18" s="224">
        <v>20335</v>
      </c>
      <c r="G18" s="422"/>
      <c r="H18" s="417"/>
      <c r="I18" s="417"/>
      <c r="J18" s="417"/>
      <c r="K18" s="417"/>
      <c r="L18" s="423"/>
    </row>
    <row r="19" spans="1:14" ht="15.75" customHeight="1">
      <c r="A19" s="167" t="s">
        <v>81</v>
      </c>
      <c r="B19" s="221">
        <v>99953</v>
      </c>
      <c r="C19" s="221">
        <v>227811</v>
      </c>
      <c r="D19" s="221">
        <v>23396</v>
      </c>
      <c r="E19" s="222">
        <v>69645</v>
      </c>
      <c r="G19" s="422"/>
      <c r="H19" s="417"/>
      <c r="I19" s="417"/>
      <c r="J19" s="417"/>
      <c r="K19" s="417"/>
      <c r="L19" s="423"/>
    </row>
    <row r="20" spans="1:14" ht="13.5" customHeight="1">
      <c r="A20" s="165" t="s">
        <v>177</v>
      </c>
      <c r="B20" s="219">
        <v>45834</v>
      </c>
      <c r="C20" s="219">
        <v>104038</v>
      </c>
      <c r="D20" s="219">
        <v>2967</v>
      </c>
      <c r="E20" s="224">
        <v>15786</v>
      </c>
      <c r="G20" s="422"/>
      <c r="H20" s="417"/>
      <c r="I20" s="417"/>
      <c r="J20" s="417"/>
      <c r="K20" s="417"/>
      <c r="L20" s="423"/>
      <c r="N20" s="168"/>
    </row>
    <row r="21" spans="1:14" ht="13.5" customHeight="1">
      <c r="A21" s="165" t="s">
        <v>178</v>
      </c>
      <c r="B21" s="219">
        <v>46089</v>
      </c>
      <c r="C21" s="219">
        <v>105886</v>
      </c>
      <c r="D21" s="219">
        <v>3728</v>
      </c>
      <c r="E21" s="224">
        <v>18096</v>
      </c>
      <c r="G21" s="424"/>
      <c r="H21" s="425"/>
      <c r="I21" s="425"/>
      <c r="J21" s="425"/>
      <c r="K21" s="425"/>
      <c r="L21" s="426"/>
      <c r="M21" s="207"/>
      <c r="N21" s="168"/>
    </row>
    <row r="22" spans="1:14" ht="13.5" customHeight="1">
      <c r="A22" s="165" t="s">
        <v>179</v>
      </c>
      <c r="B22" s="219">
        <v>43143</v>
      </c>
      <c r="C22" s="219">
        <v>98928</v>
      </c>
      <c r="D22" s="219">
        <v>4141</v>
      </c>
      <c r="E22" s="224">
        <v>20819</v>
      </c>
      <c r="G22" s="417"/>
      <c r="H22" s="417"/>
      <c r="I22" s="417"/>
      <c r="J22" s="417"/>
      <c r="K22" s="417"/>
      <c r="L22" s="417"/>
      <c r="M22" s="207"/>
      <c r="N22" s="168"/>
    </row>
    <row r="23" spans="1:14" ht="15.75" customHeight="1">
      <c r="A23" s="169" t="s">
        <v>82</v>
      </c>
      <c r="B23" s="221">
        <v>135066</v>
      </c>
      <c r="C23" s="221">
        <v>308852</v>
      </c>
      <c r="D23" s="221">
        <v>10836</v>
      </c>
      <c r="E23" s="222">
        <v>54701</v>
      </c>
      <c r="G23" s="453" t="s">
        <v>226</v>
      </c>
      <c r="H23" s="454"/>
      <c r="I23" s="454"/>
      <c r="J23" s="454"/>
      <c r="K23" s="454"/>
      <c r="L23" s="455"/>
      <c r="M23" s="207"/>
      <c r="N23" s="168"/>
    </row>
    <row r="24" spans="1:14" ht="21.75" customHeight="1">
      <c r="A24" s="170" t="s">
        <v>168</v>
      </c>
      <c r="B24" s="225">
        <v>507616</v>
      </c>
      <c r="C24" s="225">
        <v>2741942</v>
      </c>
      <c r="D24" s="185">
        <v>57086</v>
      </c>
      <c r="E24" s="213">
        <v>324070</v>
      </c>
      <c r="G24" s="470" t="s">
        <v>333</v>
      </c>
      <c r="H24" s="471"/>
      <c r="I24" s="471"/>
      <c r="J24" s="471"/>
      <c r="K24" s="471"/>
      <c r="L24" s="472"/>
      <c r="M24" s="207"/>
      <c r="N24" s="168"/>
    </row>
    <row r="25" spans="1:14">
      <c r="A25" s="171"/>
      <c r="B25" s="172"/>
      <c r="C25" s="172"/>
      <c r="D25" s="172"/>
      <c r="E25" s="214"/>
      <c r="G25" s="470"/>
      <c r="H25" s="471"/>
      <c r="I25" s="471"/>
      <c r="J25" s="471"/>
      <c r="K25" s="471"/>
      <c r="L25" s="472"/>
      <c r="M25" s="207"/>
      <c r="N25" s="168"/>
    </row>
    <row r="26" spans="1:14">
      <c r="A26" s="173" t="s">
        <v>228</v>
      </c>
      <c r="B26" s="226">
        <v>527223</v>
      </c>
      <c r="C26" s="226">
        <v>4155896</v>
      </c>
      <c r="D26" s="227">
        <v>59360</v>
      </c>
      <c r="E26" s="227">
        <v>267153</v>
      </c>
      <c r="G26" s="470"/>
      <c r="H26" s="471"/>
      <c r="I26" s="471"/>
      <c r="J26" s="471"/>
      <c r="K26" s="471"/>
      <c r="L26" s="472"/>
      <c r="M26" s="207"/>
      <c r="N26" s="168"/>
    </row>
    <row r="27" spans="1:14" ht="20.25" customHeight="1">
      <c r="A27" s="174" t="s">
        <v>320</v>
      </c>
      <c r="B27" s="228">
        <f>+(B24-B26)/B26</f>
        <v>-3.7189196981163568E-2</v>
      </c>
      <c r="C27" s="228">
        <f>+(C24-C26)/C26</f>
        <v>-0.34022843690024968</v>
      </c>
      <c r="D27" s="229">
        <f>+(D24-D26)/D26</f>
        <v>-3.8308625336927221E-2</v>
      </c>
      <c r="E27" s="230">
        <f>+(E24-E26)/E26</f>
        <v>0.21305019969830022</v>
      </c>
      <c r="G27" s="470"/>
      <c r="H27" s="471"/>
      <c r="I27" s="471"/>
      <c r="J27" s="471"/>
      <c r="K27" s="471"/>
      <c r="L27" s="472"/>
      <c r="M27" s="207"/>
      <c r="N27" s="168"/>
    </row>
    <row r="28" spans="1:14" ht="21" customHeight="1">
      <c r="G28" s="470"/>
      <c r="H28" s="471"/>
      <c r="I28" s="471"/>
      <c r="J28" s="471"/>
      <c r="K28" s="471"/>
      <c r="L28" s="472"/>
      <c r="M28" s="207"/>
      <c r="N28" s="168"/>
    </row>
    <row r="29" spans="1:14">
      <c r="G29" s="470"/>
      <c r="H29" s="471"/>
      <c r="I29" s="471"/>
      <c r="J29" s="471"/>
      <c r="K29" s="471"/>
      <c r="L29" s="472"/>
      <c r="M29" s="207"/>
      <c r="N29" s="168"/>
    </row>
    <row r="30" spans="1:14">
      <c r="G30" s="470"/>
      <c r="H30" s="471"/>
      <c r="I30" s="471"/>
      <c r="J30" s="471"/>
      <c r="K30" s="471"/>
      <c r="L30" s="472"/>
      <c r="M30" s="207"/>
      <c r="N30" s="168"/>
    </row>
    <row r="31" spans="1:14">
      <c r="G31" s="473"/>
      <c r="H31" s="474"/>
      <c r="I31" s="474"/>
      <c r="J31" s="474"/>
      <c r="K31" s="474"/>
      <c r="L31" s="475"/>
      <c r="M31" s="207"/>
      <c r="N31" s="168"/>
    </row>
    <row r="32" spans="1:14">
      <c r="N32" s="168"/>
    </row>
    <row r="33" spans="14:14">
      <c r="N33" s="168"/>
    </row>
    <row r="34" spans="14:14">
      <c r="N34" s="168"/>
    </row>
    <row r="35" spans="14:14">
      <c r="N35" s="168"/>
    </row>
    <row r="36" spans="14:14">
      <c r="N36" s="168"/>
    </row>
    <row r="37" spans="14:14">
      <c r="N37" s="168"/>
    </row>
    <row r="38" spans="14:14">
      <c r="N38" s="168"/>
    </row>
    <row r="39" spans="14:14">
      <c r="N39" s="168"/>
    </row>
    <row r="40" spans="14:14">
      <c r="N40" s="168"/>
    </row>
  </sheetData>
  <mergeCells count="22">
    <mergeCell ref="G23:L23"/>
    <mergeCell ref="G24:L31"/>
    <mergeCell ref="K11:L12"/>
    <mergeCell ref="D6:D7"/>
    <mergeCell ref="E6:E7"/>
    <mergeCell ref="G10:H10"/>
    <mergeCell ref="G8:H8"/>
    <mergeCell ref="G9:H9"/>
    <mergeCell ref="G11:H11"/>
    <mergeCell ref="G12:H12"/>
    <mergeCell ref="A1:L1"/>
    <mergeCell ref="A3:A7"/>
    <mergeCell ref="B3:E3"/>
    <mergeCell ref="G3:L3"/>
    <mergeCell ref="B4:C5"/>
    <mergeCell ref="D4:E5"/>
    <mergeCell ref="G4:J4"/>
    <mergeCell ref="G5:H5"/>
    <mergeCell ref="B6:B7"/>
    <mergeCell ref="C6:C7"/>
    <mergeCell ref="G6:H6"/>
    <mergeCell ref="G7:H7"/>
  </mergeCells>
  <printOptions horizontalCentered="1"/>
  <pageMargins left="0.59055118110236227" right="0.19685039370078741" top="0.59055118110236227" bottom="0.39370078740157483" header="0.51181102362204722" footer="0.19685039370078741"/>
  <pageSetup paperSize="9" scale="9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Q20"/>
  <sheetViews>
    <sheetView zoomScale="70" zoomScaleNormal="70" workbookViewId="0">
      <selection activeCell="M26" sqref="M26"/>
    </sheetView>
  </sheetViews>
  <sheetFormatPr baseColWidth="10" defaultRowHeight="13.2"/>
  <cols>
    <col min="1" max="1" width="13.6640625" customWidth="1"/>
    <col min="2" max="2" width="6.77734375" customWidth="1"/>
    <col min="3" max="3" width="7.21875" bestFit="1" customWidth="1"/>
    <col min="4" max="16" width="6.77734375" customWidth="1"/>
    <col min="17" max="17" width="12.21875" customWidth="1"/>
  </cols>
  <sheetData>
    <row r="1" spans="1:17" ht="15.6">
      <c r="A1" s="484" t="s">
        <v>311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  <c r="N1" s="484"/>
      <c r="O1" s="484"/>
      <c r="P1" s="484"/>
    </row>
    <row r="2" spans="1:17" ht="34.200000000000003" customHeight="1"/>
    <row r="3" spans="1:17" ht="72.599999999999994" customHeight="1">
      <c r="A3" s="28"/>
      <c r="B3" s="29" t="s">
        <v>90</v>
      </c>
      <c r="C3" s="30" t="s">
        <v>89</v>
      </c>
      <c r="D3" s="29" t="s">
        <v>19</v>
      </c>
      <c r="E3" s="29" t="s">
        <v>16</v>
      </c>
      <c r="F3" s="29" t="s">
        <v>88</v>
      </c>
      <c r="G3" s="29" t="s">
        <v>17</v>
      </c>
      <c r="H3" s="29" t="s">
        <v>86</v>
      </c>
      <c r="I3" s="29" t="s">
        <v>91</v>
      </c>
      <c r="J3" s="29" t="s">
        <v>92</v>
      </c>
      <c r="K3" s="29" t="s">
        <v>85</v>
      </c>
      <c r="L3" s="30" t="s">
        <v>93</v>
      </c>
      <c r="M3" s="29" t="s">
        <v>21</v>
      </c>
      <c r="N3" s="29" t="s">
        <v>22</v>
      </c>
      <c r="O3" s="29" t="s">
        <v>87</v>
      </c>
      <c r="P3" s="29" t="s">
        <v>84</v>
      </c>
      <c r="Q3" s="31" t="s">
        <v>23</v>
      </c>
    </row>
    <row r="4" spans="1:17" ht="16.8" customHeight="1">
      <c r="A4" s="32" t="s">
        <v>60</v>
      </c>
      <c r="B4" s="366">
        <v>590</v>
      </c>
      <c r="C4" s="366">
        <v>298</v>
      </c>
      <c r="D4" s="366">
        <v>2658</v>
      </c>
      <c r="E4" s="366">
        <v>40</v>
      </c>
      <c r="F4" s="366">
        <v>275</v>
      </c>
      <c r="G4" s="366">
        <v>220</v>
      </c>
      <c r="H4" s="366">
        <v>243</v>
      </c>
      <c r="I4" s="366">
        <v>91</v>
      </c>
      <c r="J4" s="366">
        <v>154</v>
      </c>
      <c r="K4" s="366">
        <v>495</v>
      </c>
      <c r="L4" s="234">
        <v>221</v>
      </c>
      <c r="M4" s="366">
        <v>67</v>
      </c>
      <c r="N4" s="366">
        <v>72</v>
      </c>
      <c r="O4" s="366">
        <v>403</v>
      </c>
      <c r="P4" s="235">
        <v>570</v>
      </c>
      <c r="Q4" s="236">
        <v>6397</v>
      </c>
    </row>
    <row r="5" spans="1:17" ht="16.8" customHeight="1">
      <c r="A5" s="32" t="s">
        <v>61</v>
      </c>
      <c r="B5" s="366">
        <v>621</v>
      </c>
      <c r="C5" s="366">
        <v>341</v>
      </c>
      <c r="D5" s="366">
        <v>2709</v>
      </c>
      <c r="E5" s="366">
        <v>28</v>
      </c>
      <c r="F5" s="366">
        <v>343</v>
      </c>
      <c r="G5" s="366">
        <v>282</v>
      </c>
      <c r="H5" s="366">
        <v>292</v>
      </c>
      <c r="I5" s="366">
        <v>100</v>
      </c>
      <c r="J5" s="366">
        <v>219</v>
      </c>
      <c r="K5" s="366">
        <v>673</v>
      </c>
      <c r="L5" s="234">
        <v>302</v>
      </c>
      <c r="M5" s="366">
        <v>74</v>
      </c>
      <c r="N5" s="366">
        <v>71</v>
      </c>
      <c r="O5" s="366">
        <v>404</v>
      </c>
      <c r="P5" s="235">
        <v>570</v>
      </c>
      <c r="Q5" s="236">
        <v>7029</v>
      </c>
    </row>
    <row r="6" spans="1:17" ht="16.8" customHeight="1">
      <c r="A6" s="32" t="s">
        <v>62</v>
      </c>
      <c r="B6" s="366">
        <v>546</v>
      </c>
      <c r="C6" s="366">
        <v>365</v>
      </c>
      <c r="D6" s="366">
        <v>3009</v>
      </c>
      <c r="E6" s="366">
        <v>17</v>
      </c>
      <c r="F6" s="366">
        <v>349</v>
      </c>
      <c r="G6" s="366">
        <v>286</v>
      </c>
      <c r="H6" s="366">
        <v>335</v>
      </c>
      <c r="I6" s="366">
        <v>157</v>
      </c>
      <c r="J6" s="366">
        <v>217</v>
      </c>
      <c r="K6" s="366">
        <v>615</v>
      </c>
      <c r="L6" s="234">
        <v>324</v>
      </c>
      <c r="M6" s="366">
        <v>67</v>
      </c>
      <c r="N6" s="366">
        <v>91</v>
      </c>
      <c r="O6" s="366">
        <v>482</v>
      </c>
      <c r="P6" s="235">
        <v>660</v>
      </c>
      <c r="Q6" s="236">
        <v>7520</v>
      </c>
    </row>
    <row r="7" spans="1:17" ht="16.8" customHeight="1">
      <c r="A7" s="32" t="s">
        <v>63</v>
      </c>
      <c r="B7" s="366">
        <v>452</v>
      </c>
      <c r="C7" s="366">
        <v>407</v>
      </c>
      <c r="D7" s="366">
        <v>2519</v>
      </c>
      <c r="E7" s="366">
        <v>31</v>
      </c>
      <c r="F7" s="366">
        <v>315</v>
      </c>
      <c r="G7" s="366">
        <v>266</v>
      </c>
      <c r="H7" s="366">
        <v>321</v>
      </c>
      <c r="I7" s="366">
        <v>123</v>
      </c>
      <c r="J7" s="366">
        <v>181</v>
      </c>
      <c r="K7" s="366">
        <v>540</v>
      </c>
      <c r="L7" s="234">
        <v>323</v>
      </c>
      <c r="M7" s="366">
        <v>68</v>
      </c>
      <c r="N7" s="366">
        <v>74</v>
      </c>
      <c r="O7" s="366">
        <v>380</v>
      </c>
      <c r="P7" s="235">
        <v>659</v>
      </c>
      <c r="Q7" s="236">
        <v>6659</v>
      </c>
    </row>
    <row r="8" spans="1:17" ht="16.8" customHeight="1">
      <c r="A8" s="32" t="s">
        <v>64</v>
      </c>
      <c r="B8" s="366">
        <v>348</v>
      </c>
      <c r="C8" s="366">
        <v>234</v>
      </c>
      <c r="D8" s="366">
        <v>1812</v>
      </c>
      <c r="E8" s="366">
        <v>20</v>
      </c>
      <c r="F8" s="366">
        <v>247</v>
      </c>
      <c r="G8" s="366">
        <v>196</v>
      </c>
      <c r="H8" s="366">
        <v>264</v>
      </c>
      <c r="I8" s="366">
        <v>97</v>
      </c>
      <c r="J8" s="366">
        <v>117</v>
      </c>
      <c r="K8" s="366">
        <v>411</v>
      </c>
      <c r="L8" s="234">
        <v>253</v>
      </c>
      <c r="M8" s="366">
        <v>63</v>
      </c>
      <c r="N8" s="366">
        <v>57</v>
      </c>
      <c r="O8" s="366">
        <v>261</v>
      </c>
      <c r="P8" s="235">
        <v>491</v>
      </c>
      <c r="Q8" s="236">
        <v>4871</v>
      </c>
    </row>
    <row r="9" spans="1:17" ht="16.8" customHeight="1">
      <c r="A9" s="32" t="s">
        <v>65</v>
      </c>
      <c r="B9" s="366">
        <v>354</v>
      </c>
      <c r="C9" s="366">
        <v>287</v>
      </c>
      <c r="D9" s="366">
        <v>1753</v>
      </c>
      <c r="E9" s="366">
        <v>2</v>
      </c>
      <c r="F9" s="366">
        <v>192</v>
      </c>
      <c r="G9" s="366">
        <v>172</v>
      </c>
      <c r="H9" s="366">
        <v>222</v>
      </c>
      <c r="I9" s="366">
        <v>89</v>
      </c>
      <c r="J9" s="366">
        <v>132</v>
      </c>
      <c r="K9" s="366">
        <v>329</v>
      </c>
      <c r="L9" s="234">
        <v>196</v>
      </c>
      <c r="M9" s="366">
        <v>43</v>
      </c>
      <c r="N9" s="366">
        <v>39</v>
      </c>
      <c r="O9" s="366">
        <v>259</v>
      </c>
      <c r="P9" s="235">
        <v>458</v>
      </c>
      <c r="Q9" s="236">
        <v>4527</v>
      </c>
    </row>
    <row r="10" spans="1:17" ht="16.8" customHeight="1">
      <c r="A10" s="32" t="s">
        <v>66</v>
      </c>
      <c r="B10" s="366">
        <v>421</v>
      </c>
      <c r="C10" s="366">
        <v>155</v>
      </c>
      <c r="D10" s="366">
        <v>1954</v>
      </c>
      <c r="E10" s="366">
        <v>10</v>
      </c>
      <c r="F10" s="366">
        <v>203</v>
      </c>
      <c r="G10" s="366">
        <v>206</v>
      </c>
      <c r="H10" s="366">
        <v>219</v>
      </c>
      <c r="I10" s="366">
        <v>81</v>
      </c>
      <c r="J10" s="366">
        <v>140</v>
      </c>
      <c r="K10" s="366">
        <v>347</v>
      </c>
      <c r="L10" s="234">
        <v>114</v>
      </c>
      <c r="M10" s="366">
        <v>43</v>
      </c>
      <c r="N10" s="366">
        <v>49</v>
      </c>
      <c r="O10" s="366">
        <v>244</v>
      </c>
      <c r="P10" s="235">
        <v>318</v>
      </c>
      <c r="Q10" s="236">
        <v>4504</v>
      </c>
    </row>
    <row r="11" spans="1:17" ht="16.8" customHeight="1">
      <c r="A11" s="32" t="s">
        <v>67</v>
      </c>
      <c r="B11" s="366">
        <v>335</v>
      </c>
      <c r="C11" s="366">
        <v>453</v>
      </c>
      <c r="D11" s="366">
        <v>1883</v>
      </c>
      <c r="E11" s="366">
        <v>369</v>
      </c>
      <c r="F11" s="366">
        <v>253</v>
      </c>
      <c r="G11" s="366">
        <v>168</v>
      </c>
      <c r="H11" s="366">
        <v>249</v>
      </c>
      <c r="I11" s="366">
        <v>79</v>
      </c>
      <c r="J11" s="366">
        <v>75</v>
      </c>
      <c r="K11" s="366">
        <v>305</v>
      </c>
      <c r="L11" s="234">
        <v>333</v>
      </c>
      <c r="M11" s="366">
        <v>46</v>
      </c>
      <c r="N11" s="366">
        <v>58</v>
      </c>
      <c r="O11" s="366">
        <v>168</v>
      </c>
      <c r="P11" s="235">
        <v>481</v>
      </c>
      <c r="Q11" s="236">
        <v>5255</v>
      </c>
    </row>
    <row r="12" spans="1:17" ht="16.8" customHeight="1">
      <c r="A12" s="32" t="s">
        <v>68</v>
      </c>
      <c r="B12" s="366">
        <v>726</v>
      </c>
      <c r="C12" s="366">
        <v>515</v>
      </c>
      <c r="D12" s="366">
        <v>3831</v>
      </c>
      <c r="E12" s="366">
        <v>48</v>
      </c>
      <c r="F12" s="366">
        <v>428</v>
      </c>
      <c r="G12" s="366">
        <v>389</v>
      </c>
      <c r="H12" s="366">
        <v>379</v>
      </c>
      <c r="I12" s="366">
        <v>145</v>
      </c>
      <c r="J12" s="366">
        <v>315</v>
      </c>
      <c r="K12" s="366">
        <v>715</v>
      </c>
      <c r="L12" s="234">
        <v>387</v>
      </c>
      <c r="M12" s="366">
        <v>122</v>
      </c>
      <c r="N12" s="366">
        <v>125</v>
      </c>
      <c r="O12" s="366">
        <v>514</v>
      </c>
      <c r="P12" s="235">
        <v>859</v>
      </c>
      <c r="Q12" s="236">
        <v>9498</v>
      </c>
    </row>
    <row r="13" spans="1:17" ht="16.8" customHeight="1">
      <c r="A13" s="32" t="s">
        <v>69</v>
      </c>
      <c r="B13" s="366">
        <v>748</v>
      </c>
      <c r="C13" s="366">
        <v>511</v>
      </c>
      <c r="D13" s="366">
        <v>3979</v>
      </c>
      <c r="E13" s="366">
        <v>37</v>
      </c>
      <c r="F13" s="366">
        <v>353</v>
      </c>
      <c r="G13" s="366">
        <v>395</v>
      </c>
      <c r="H13" s="366">
        <v>409</v>
      </c>
      <c r="I13" s="366">
        <v>137</v>
      </c>
      <c r="J13" s="366">
        <v>277</v>
      </c>
      <c r="K13" s="366">
        <v>850</v>
      </c>
      <c r="L13" s="234">
        <v>359</v>
      </c>
      <c r="M13" s="366">
        <v>107</v>
      </c>
      <c r="N13" s="366">
        <v>114</v>
      </c>
      <c r="O13" s="366">
        <v>591</v>
      </c>
      <c r="P13" s="235">
        <v>922</v>
      </c>
      <c r="Q13" s="236">
        <v>9789</v>
      </c>
    </row>
    <row r="14" spans="1:17" ht="16.8" customHeight="1">
      <c r="A14" s="32" t="s">
        <v>70</v>
      </c>
      <c r="B14" s="366">
        <v>607</v>
      </c>
      <c r="C14" s="366">
        <v>385</v>
      </c>
      <c r="D14" s="366">
        <v>3532</v>
      </c>
      <c r="E14" s="366">
        <v>24</v>
      </c>
      <c r="F14" s="366">
        <v>354</v>
      </c>
      <c r="G14" s="366">
        <v>270</v>
      </c>
      <c r="H14" s="366">
        <v>346</v>
      </c>
      <c r="I14" s="366">
        <v>128</v>
      </c>
      <c r="J14" s="366">
        <v>195</v>
      </c>
      <c r="K14" s="366">
        <v>629</v>
      </c>
      <c r="L14" s="234">
        <v>317</v>
      </c>
      <c r="M14" s="366">
        <v>84</v>
      </c>
      <c r="N14" s="366">
        <v>100</v>
      </c>
      <c r="O14" s="366">
        <v>580</v>
      </c>
      <c r="P14" s="235">
        <v>734</v>
      </c>
      <c r="Q14" s="236">
        <v>8285</v>
      </c>
    </row>
    <row r="15" spans="1:17" ht="16.8" customHeight="1">
      <c r="A15" s="32" t="s">
        <v>71</v>
      </c>
      <c r="B15" s="366">
        <v>468</v>
      </c>
      <c r="C15" s="366">
        <v>314</v>
      </c>
      <c r="D15" s="366">
        <v>2452</v>
      </c>
      <c r="E15" s="366">
        <v>18</v>
      </c>
      <c r="F15" s="366">
        <v>254</v>
      </c>
      <c r="G15" s="366">
        <v>207</v>
      </c>
      <c r="H15" s="366">
        <v>332</v>
      </c>
      <c r="I15" s="366">
        <v>104</v>
      </c>
      <c r="J15" s="366">
        <v>193</v>
      </c>
      <c r="K15" s="366">
        <v>49</v>
      </c>
      <c r="L15" s="234">
        <v>271</v>
      </c>
      <c r="M15" s="366">
        <v>49</v>
      </c>
      <c r="N15" s="366">
        <v>75</v>
      </c>
      <c r="O15" s="366">
        <v>477</v>
      </c>
      <c r="P15" s="235">
        <v>579</v>
      </c>
      <c r="Q15" s="236">
        <v>5842</v>
      </c>
    </row>
    <row r="16" spans="1:17">
      <c r="A16" s="378">
        <v>2023</v>
      </c>
      <c r="B16" s="237">
        <v>5164</v>
      </c>
      <c r="C16" s="237">
        <v>3530</v>
      </c>
      <c r="D16" s="237">
        <v>27989</v>
      </c>
      <c r="E16" s="237">
        <v>508</v>
      </c>
      <c r="F16" s="237">
        <v>2989</v>
      </c>
      <c r="G16" s="237">
        <v>2495</v>
      </c>
      <c r="H16" s="237">
        <v>3023</v>
      </c>
      <c r="I16" s="237">
        <v>1148</v>
      </c>
      <c r="J16" s="237">
        <v>1753</v>
      </c>
      <c r="K16" s="237">
        <v>4969</v>
      </c>
      <c r="L16" s="237">
        <v>2825</v>
      </c>
      <c r="M16" s="237">
        <v>679</v>
      </c>
      <c r="N16" s="237">
        <v>781</v>
      </c>
      <c r="O16" s="237">
        <v>4111</v>
      </c>
      <c r="P16" s="237">
        <v>6090</v>
      </c>
      <c r="Q16" s="236">
        <v>68054</v>
      </c>
    </row>
    <row r="17" spans="1:17">
      <c r="A17" s="388">
        <v>2022</v>
      </c>
      <c r="B17" s="389">
        <v>4837</v>
      </c>
      <c r="C17" s="389">
        <v>3206</v>
      </c>
      <c r="D17" s="389">
        <v>23188</v>
      </c>
      <c r="E17" s="389">
        <v>584</v>
      </c>
      <c r="F17" s="389">
        <v>2844</v>
      </c>
      <c r="G17" s="389">
        <v>2361</v>
      </c>
      <c r="H17" s="389">
        <v>2496</v>
      </c>
      <c r="I17" s="389">
        <v>991</v>
      </c>
      <c r="J17" s="389">
        <v>1772</v>
      </c>
      <c r="K17" s="389">
        <v>4768</v>
      </c>
      <c r="L17" s="389">
        <v>2485</v>
      </c>
      <c r="M17" s="389">
        <v>664</v>
      </c>
      <c r="N17" s="389">
        <v>710</v>
      </c>
      <c r="O17" s="389">
        <v>3409</v>
      </c>
      <c r="P17" s="389">
        <v>5476</v>
      </c>
      <c r="Q17" s="390">
        <v>59791</v>
      </c>
    </row>
    <row r="20" spans="1:17">
      <c r="C20" s="2"/>
      <c r="D20" s="2"/>
      <c r="E20" s="2"/>
    </row>
  </sheetData>
  <mergeCells count="1">
    <mergeCell ref="A1:P1"/>
  </mergeCells>
  <printOptions horizontalCentered="1"/>
  <pageMargins left="0.78740157480314965" right="0.19685039370078741" top="0.86614173228346458" bottom="0.19685039370078741" header="0.31496062992125984" footer="0.19685039370078741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S34"/>
  <sheetViews>
    <sheetView zoomScaleNormal="100" workbookViewId="0">
      <selection activeCell="M26" sqref="M26"/>
    </sheetView>
  </sheetViews>
  <sheetFormatPr baseColWidth="10" defaultColWidth="11.44140625" defaultRowHeight="13.2"/>
  <cols>
    <col min="1" max="1" width="14.77734375" style="9" customWidth="1"/>
    <col min="2" max="16" width="6.5546875" style="9" customWidth="1"/>
    <col min="17" max="17" width="7.5546875" style="9" customWidth="1"/>
    <col min="18" max="18" width="7.109375" style="9" customWidth="1"/>
    <col min="19" max="19" width="8.21875" style="9" bestFit="1" customWidth="1"/>
    <col min="20" max="16384" width="11.44140625" style="9"/>
  </cols>
  <sheetData>
    <row r="1" spans="1:18" ht="25.8" customHeight="1">
      <c r="A1" s="485" t="s">
        <v>314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O1" s="485"/>
      <c r="P1" s="485"/>
      <c r="Q1" s="485"/>
      <c r="R1" s="485"/>
    </row>
    <row r="2" spans="1:18" ht="54" customHeight="1">
      <c r="A2" s="209"/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</row>
    <row r="3" spans="1:18" ht="77.400000000000006" customHeight="1">
      <c r="A3" s="144"/>
      <c r="B3" s="30" t="s">
        <v>90</v>
      </c>
      <c r="C3" s="30" t="s">
        <v>89</v>
      </c>
      <c r="D3" s="30" t="s">
        <v>19</v>
      </c>
      <c r="E3" s="30" t="s">
        <v>16</v>
      </c>
      <c r="F3" s="30" t="s">
        <v>88</v>
      </c>
      <c r="G3" s="30" t="s">
        <v>17</v>
      </c>
      <c r="H3" s="30" t="s">
        <v>86</v>
      </c>
      <c r="I3" s="30" t="s">
        <v>91</v>
      </c>
      <c r="J3" s="30" t="s">
        <v>92</v>
      </c>
      <c r="K3" s="30" t="s">
        <v>85</v>
      </c>
      <c r="L3" s="30" t="s">
        <v>93</v>
      </c>
      <c r="M3" s="30" t="s">
        <v>21</v>
      </c>
      <c r="N3" s="30" t="s">
        <v>22</v>
      </c>
      <c r="O3" s="30" t="s">
        <v>87</v>
      </c>
      <c r="P3" s="30" t="s">
        <v>84</v>
      </c>
      <c r="Q3" s="400" t="s">
        <v>23</v>
      </c>
    </row>
    <row r="4" spans="1:18" ht="14.4" customHeight="1">
      <c r="A4" s="35" t="s">
        <v>60</v>
      </c>
      <c r="B4" s="366">
        <v>3765</v>
      </c>
      <c r="C4" s="366">
        <v>2596</v>
      </c>
      <c r="D4" s="366">
        <v>17893</v>
      </c>
      <c r="E4" s="366">
        <v>419</v>
      </c>
      <c r="F4" s="366">
        <v>2227</v>
      </c>
      <c r="G4" s="366">
        <v>1857</v>
      </c>
      <c r="H4" s="366">
        <v>2109</v>
      </c>
      <c r="I4" s="366">
        <v>746</v>
      </c>
      <c r="J4" s="366">
        <v>1519</v>
      </c>
      <c r="K4" s="366">
        <v>3895</v>
      </c>
      <c r="L4" s="366">
        <v>2003</v>
      </c>
      <c r="M4" s="366">
        <v>524</v>
      </c>
      <c r="N4" s="366">
        <v>584</v>
      </c>
      <c r="O4" s="366">
        <v>2717</v>
      </c>
      <c r="P4" s="366">
        <v>4433</v>
      </c>
      <c r="Q4" s="316">
        <f>SUM(B4:P4)</f>
        <v>47287</v>
      </c>
    </row>
    <row r="5" spans="1:18" ht="14.4" customHeight="1">
      <c r="A5" s="35" t="s">
        <v>61</v>
      </c>
      <c r="B5" s="366">
        <v>3911</v>
      </c>
      <c r="C5" s="366">
        <v>2648</v>
      </c>
      <c r="D5" s="366">
        <v>18257</v>
      </c>
      <c r="E5" s="366">
        <v>438</v>
      </c>
      <c r="F5" s="366">
        <v>2338</v>
      </c>
      <c r="G5" s="366">
        <v>1910</v>
      </c>
      <c r="H5" s="366">
        <v>2146</v>
      </c>
      <c r="I5" s="366">
        <v>774</v>
      </c>
      <c r="J5" s="366">
        <v>1548</v>
      </c>
      <c r="K5" s="366">
        <v>4059</v>
      </c>
      <c r="L5" s="366">
        <v>2060</v>
      </c>
      <c r="M5" s="366">
        <v>514</v>
      </c>
      <c r="N5" s="366">
        <v>593</v>
      </c>
      <c r="O5" s="366">
        <v>2790</v>
      </c>
      <c r="P5" s="366">
        <v>4545</v>
      </c>
      <c r="Q5" s="316">
        <f t="shared" ref="Q5:Q15" si="0">SUM(B5:P5)</f>
        <v>48531</v>
      </c>
    </row>
    <row r="6" spans="1:18" ht="14.4" customHeight="1">
      <c r="A6" s="35" t="s">
        <v>62</v>
      </c>
      <c r="B6" s="366">
        <v>3961</v>
      </c>
      <c r="C6" s="366">
        <v>2648</v>
      </c>
      <c r="D6" s="366">
        <v>18502</v>
      </c>
      <c r="E6" s="366">
        <v>450</v>
      </c>
      <c r="F6" s="366">
        <v>2318</v>
      </c>
      <c r="G6" s="366">
        <v>1921</v>
      </c>
      <c r="H6" s="366">
        <v>2124</v>
      </c>
      <c r="I6" s="366">
        <v>800</v>
      </c>
      <c r="J6" s="366">
        <v>1572</v>
      </c>
      <c r="K6" s="366">
        <v>4040</v>
      </c>
      <c r="L6" s="366">
        <v>2070</v>
      </c>
      <c r="M6" s="366">
        <v>517</v>
      </c>
      <c r="N6" s="366">
        <v>609</v>
      </c>
      <c r="O6" s="366">
        <v>2852</v>
      </c>
      <c r="P6" s="366">
        <v>4544</v>
      </c>
      <c r="Q6" s="316">
        <f t="shared" si="0"/>
        <v>48928</v>
      </c>
    </row>
    <row r="7" spans="1:18" ht="14.4" customHeight="1">
      <c r="A7" s="35" t="s">
        <v>63</v>
      </c>
      <c r="B7" s="366">
        <v>3971</v>
      </c>
      <c r="C7" s="366">
        <v>2694</v>
      </c>
      <c r="D7" s="366">
        <v>18513</v>
      </c>
      <c r="E7" s="366">
        <v>476</v>
      </c>
      <c r="F7" s="366">
        <v>2323</v>
      </c>
      <c r="G7" s="366">
        <v>1962</v>
      </c>
      <c r="H7" s="366">
        <v>2097</v>
      </c>
      <c r="I7" s="366">
        <v>815</v>
      </c>
      <c r="J7" s="366">
        <v>1585</v>
      </c>
      <c r="K7" s="366">
        <v>4007</v>
      </c>
      <c r="L7" s="366">
        <v>2077</v>
      </c>
      <c r="M7" s="366">
        <v>507</v>
      </c>
      <c r="N7" s="366">
        <v>627</v>
      </c>
      <c r="O7" s="366">
        <v>2829</v>
      </c>
      <c r="P7" s="366">
        <v>4552</v>
      </c>
      <c r="Q7" s="316">
        <f t="shared" si="0"/>
        <v>49035</v>
      </c>
    </row>
    <row r="8" spans="1:18" ht="14.4" customHeight="1">
      <c r="A8" s="35" t="s">
        <v>64</v>
      </c>
      <c r="B8" s="366">
        <v>4072</v>
      </c>
      <c r="C8" s="366">
        <v>2685</v>
      </c>
      <c r="D8" s="366">
        <v>18718</v>
      </c>
      <c r="E8" s="366">
        <v>480</v>
      </c>
      <c r="F8" s="366">
        <v>2316</v>
      </c>
      <c r="G8" s="366">
        <v>1982</v>
      </c>
      <c r="H8" s="366">
        <v>2138</v>
      </c>
      <c r="I8" s="366">
        <v>811</v>
      </c>
      <c r="J8" s="366">
        <v>1625</v>
      </c>
      <c r="K8" s="366">
        <v>4042</v>
      </c>
      <c r="L8" s="366">
        <v>2116</v>
      </c>
      <c r="M8" s="366">
        <v>512</v>
      </c>
      <c r="N8" s="366">
        <v>620</v>
      </c>
      <c r="O8" s="366">
        <v>2880</v>
      </c>
      <c r="P8" s="366">
        <v>4626</v>
      </c>
      <c r="Q8" s="316">
        <f t="shared" si="0"/>
        <v>49623</v>
      </c>
    </row>
    <row r="9" spans="1:18" ht="14.4" customHeight="1">
      <c r="A9" s="35" t="s">
        <v>65</v>
      </c>
      <c r="B9" s="366">
        <v>4097</v>
      </c>
      <c r="C9" s="366">
        <v>2732</v>
      </c>
      <c r="D9" s="366">
        <v>18826</v>
      </c>
      <c r="E9" s="366">
        <v>485</v>
      </c>
      <c r="F9" s="366">
        <v>2317</v>
      </c>
      <c r="G9" s="366">
        <v>1992</v>
      </c>
      <c r="H9" s="366">
        <v>2130</v>
      </c>
      <c r="I9" s="366">
        <v>811</v>
      </c>
      <c r="J9" s="366">
        <v>1606</v>
      </c>
      <c r="K9" s="366">
        <v>4009</v>
      </c>
      <c r="L9" s="366">
        <v>2146</v>
      </c>
      <c r="M9" s="366">
        <v>498</v>
      </c>
      <c r="N9" s="366">
        <v>621</v>
      </c>
      <c r="O9" s="366">
        <v>2873</v>
      </c>
      <c r="P9" s="366">
        <v>4601</v>
      </c>
      <c r="Q9" s="316">
        <f t="shared" si="0"/>
        <v>49744</v>
      </c>
    </row>
    <row r="10" spans="1:18" ht="14.4" customHeight="1">
      <c r="A10" s="35" t="s">
        <v>66</v>
      </c>
      <c r="B10" s="366">
        <v>4059</v>
      </c>
      <c r="C10" s="366">
        <v>2755</v>
      </c>
      <c r="D10" s="366">
        <v>18989</v>
      </c>
      <c r="E10" s="366">
        <v>491</v>
      </c>
      <c r="F10" s="366">
        <v>2272</v>
      </c>
      <c r="G10" s="366">
        <v>1996</v>
      </c>
      <c r="H10" s="366">
        <v>2085</v>
      </c>
      <c r="I10" s="366">
        <v>812</v>
      </c>
      <c r="J10" s="366">
        <v>1615</v>
      </c>
      <c r="K10" s="366">
        <v>4034</v>
      </c>
      <c r="L10" s="366">
        <v>2154</v>
      </c>
      <c r="M10" s="366">
        <v>496</v>
      </c>
      <c r="N10" s="366">
        <v>614</v>
      </c>
      <c r="O10" s="366">
        <v>2871</v>
      </c>
      <c r="P10" s="366">
        <v>4686</v>
      </c>
      <c r="Q10" s="316">
        <f t="shared" si="0"/>
        <v>49929</v>
      </c>
    </row>
    <row r="11" spans="1:18" ht="14.4" customHeight="1">
      <c r="A11" s="35" t="s">
        <v>67</v>
      </c>
      <c r="B11" s="366">
        <v>4008</v>
      </c>
      <c r="C11" s="366">
        <v>2634</v>
      </c>
      <c r="D11" s="366">
        <v>19244</v>
      </c>
      <c r="E11" s="366">
        <v>138</v>
      </c>
      <c r="F11" s="366">
        <v>2309</v>
      </c>
      <c r="G11" s="366">
        <v>1973</v>
      </c>
      <c r="H11" s="366">
        <v>2154</v>
      </c>
      <c r="I11" s="366">
        <v>818</v>
      </c>
      <c r="J11" s="366">
        <v>1547</v>
      </c>
      <c r="K11" s="366">
        <v>3927</v>
      </c>
      <c r="L11" s="366">
        <v>2103</v>
      </c>
      <c r="M11" s="366">
        <v>481</v>
      </c>
      <c r="N11" s="366">
        <v>609</v>
      </c>
      <c r="O11" s="366">
        <v>2864</v>
      </c>
      <c r="P11" s="366">
        <v>4531</v>
      </c>
      <c r="Q11" s="316">
        <f t="shared" si="0"/>
        <v>49340</v>
      </c>
    </row>
    <row r="12" spans="1:18" ht="14.4" customHeight="1">
      <c r="A12" s="35" t="s">
        <v>68</v>
      </c>
      <c r="B12" s="366">
        <v>4115</v>
      </c>
      <c r="C12" s="366">
        <v>2662</v>
      </c>
      <c r="D12" s="366">
        <v>19337</v>
      </c>
      <c r="E12" s="366">
        <v>156</v>
      </c>
      <c r="F12" s="366">
        <v>2333</v>
      </c>
      <c r="G12" s="366">
        <v>1988</v>
      </c>
      <c r="H12" s="366">
        <v>2172</v>
      </c>
      <c r="I12" s="366">
        <v>814</v>
      </c>
      <c r="J12" s="366">
        <v>1536</v>
      </c>
      <c r="K12" s="366">
        <v>3955</v>
      </c>
      <c r="L12" s="366">
        <v>2150</v>
      </c>
      <c r="M12" s="366">
        <v>512</v>
      </c>
      <c r="N12" s="366">
        <v>618</v>
      </c>
      <c r="O12" s="366">
        <v>2858</v>
      </c>
      <c r="P12" s="366">
        <v>4609</v>
      </c>
      <c r="Q12" s="316">
        <f t="shared" si="0"/>
        <v>49815</v>
      </c>
    </row>
    <row r="13" spans="1:18">
      <c r="A13" s="35" t="s">
        <v>69</v>
      </c>
      <c r="B13" s="366">
        <v>4093</v>
      </c>
      <c r="C13" s="366">
        <v>2657</v>
      </c>
      <c r="D13" s="366">
        <v>19296</v>
      </c>
      <c r="E13" s="366">
        <v>163</v>
      </c>
      <c r="F13" s="366">
        <v>2331</v>
      </c>
      <c r="G13" s="366">
        <v>2017</v>
      </c>
      <c r="H13" s="366">
        <v>2185</v>
      </c>
      <c r="I13" s="366">
        <v>823</v>
      </c>
      <c r="J13" s="366">
        <v>1547</v>
      </c>
      <c r="K13" s="366">
        <v>3943</v>
      </c>
      <c r="L13" s="366">
        <v>2158</v>
      </c>
      <c r="M13" s="366">
        <v>521</v>
      </c>
      <c r="N13" s="366">
        <v>617</v>
      </c>
      <c r="O13" s="366">
        <v>2876</v>
      </c>
      <c r="P13" s="366">
        <v>4649</v>
      </c>
      <c r="Q13" s="316">
        <f t="shared" si="0"/>
        <v>49876</v>
      </c>
    </row>
    <row r="14" spans="1:18">
      <c r="A14" s="402" t="s">
        <v>70</v>
      </c>
      <c r="B14" s="403">
        <v>4078</v>
      </c>
      <c r="C14" s="403">
        <v>2702</v>
      </c>
      <c r="D14" s="403">
        <v>19387</v>
      </c>
      <c r="E14" s="403">
        <v>188</v>
      </c>
      <c r="F14" s="403">
        <v>2355</v>
      </c>
      <c r="G14" s="403">
        <v>2021</v>
      </c>
      <c r="H14" s="403">
        <v>2178</v>
      </c>
      <c r="I14" s="403">
        <v>840</v>
      </c>
      <c r="J14" s="403">
        <v>1529</v>
      </c>
      <c r="K14" s="403">
        <v>3890</v>
      </c>
      <c r="L14" s="403">
        <v>2159</v>
      </c>
      <c r="M14" s="403">
        <v>530</v>
      </c>
      <c r="N14" s="403">
        <v>639</v>
      </c>
      <c r="O14" s="403">
        <v>2906</v>
      </c>
      <c r="P14" s="366">
        <v>4621</v>
      </c>
      <c r="Q14" s="316">
        <f t="shared" si="0"/>
        <v>50023</v>
      </c>
    </row>
    <row r="15" spans="1:18">
      <c r="A15" s="404" t="s">
        <v>310</v>
      </c>
      <c r="B15" s="407">
        <v>4142</v>
      </c>
      <c r="C15" s="407">
        <v>2693</v>
      </c>
      <c r="D15" s="407">
        <v>19415</v>
      </c>
      <c r="E15" s="407">
        <v>194</v>
      </c>
      <c r="F15" s="407">
        <v>2344</v>
      </c>
      <c r="G15" s="407">
        <v>2066</v>
      </c>
      <c r="H15" s="407">
        <v>2214</v>
      </c>
      <c r="I15" s="407">
        <v>844</v>
      </c>
      <c r="J15" s="407">
        <v>1529</v>
      </c>
      <c r="K15" s="407">
        <v>3940</v>
      </c>
      <c r="L15" s="407">
        <v>2155</v>
      </c>
      <c r="M15" s="407">
        <v>528</v>
      </c>
      <c r="N15" s="407">
        <v>644</v>
      </c>
      <c r="O15" s="407">
        <v>2969</v>
      </c>
      <c r="P15" s="237">
        <v>4578</v>
      </c>
      <c r="Q15" s="316">
        <f t="shared" si="0"/>
        <v>50255</v>
      </c>
    </row>
    <row r="16" spans="1:18">
      <c r="A16" s="401" t="s">
        <v>231</v>
      </c>
      <c r="B16" s="393">
        <v>3691</v>
      </c>
      <c r="C16" s="393">
        <v>2531</v>
      </c>
      <c r="D16" s="393">
        <v>17370</v>
      </c>
      <c r="E16" s="393">
        <v>391</v>
      </c>
      <c r="F16" s="393">
        <v>2176</v>
      </c>
      <c r="G16" s="393">
        <v>1822</v>
      </c>
      <c r="H16" s="393">
        <v>2101</v>
      </c>
      <c r="I16" s="393">
        <v>720</v>
      </c>
      <c r="J16" s="393">
        <v>1554</v>
      </c>
      <c r="K16" s="393">
        <v>3827</v>
      </c>
      <c r="L16" s="393">
        <v>1992</v>
      </c>
      <c r="M16" s="393">
        <v>510</v>
      </c>
      <c r="N16" s="393">
        <v>573</v>
      </c>
      <c r="O16" s="393">
        <v>2647</v>
      </c>
      <c r="P16" s="405">
        <v>4344</v>
      </c>
      <c r="Q16" s="406">
        <v>46249</v>
      </c>
    </row>
    <row r="22" spans="19:19">
      <c r="S22" s="137"/>
    </row>
    <row r="23" spans="19:19">
      <c r="S23" s="137"/>
    </row>
    <row r="24" spans="19:19">
      <c r="S24" s="137"/>
    </row>
    <row r="25" spans="19:19">
      <c r="S25" s="137"/>
    </row>
    <row r="34" spans="1:18">
      <c r="A34" s="486"/>
      <c r="B34" s="486"/>
      <c r="C34" s="486"/>
      <c r="D34" s="486"/>
      <c r="E34" s="486"/>
      <c r="F34" s="486"/>
      <c r="G34" s="486"/>
      <c r="H34" s="486"/>
      <c r="I34" s="486"/>
      <c r="J34" s="486"/>
      <c r="K34" s="486"/>
      <c r="L34" s="486"/>
      <c r="M34" s="486"/>
      <c r="N34" s="486"/>
      <c r="O34" s="486"/>
      <c r="P34" s="486"/>
      <c r="Q34" s="486"/>
      <c r="R34" s="486"/>
    </row>
  </sheetData>
  <mergeCells count="2">
    <mergeCell ref="A1:R1"/>
    <mergeCell ref="A34:R34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S35"/>
  <sheetViews>
    <sheetView zoomScale="85" zoomScaleNormal="85" workbookViewId="0">
      <selection activeCell="M26" sqref="M26"/>
    </sheetView>
  </sheetViews>
  <sheetFormatPr baseColWidth="10" defaultColWidth="11.44140625" defaultRowHeight="13.2"/>
  <cols>
    <col min="1" max="1" width="14.77734375" style="9" customWidth="1"/>
    <col min="2" max="16" width="6.5546875" style="9" customWidth="1"/>
    <col min="17" max="17" width="7.5546875" style="9" customWidth="1"/>
    <col min="18" max="18" width="7.109375" style="9" customWidth="1"/>
    <col min="19" max="19" width="8.21875" style="9" bestFit="1" customWidth="1"/>
    <col min="20" max="16384" width="11.44140625" style="9"/>
  </cols>
  <sheetData>
    <row r="1" spans="1:18" ht="25.8" customHeight="1">
      <c r="A1" s="485" t="s">
        <v>313</v>
      </c>
      <c r="B1" s="485"/>
      <c r="C1" s="485"/>
      <c r="D1" s="485"/>
      <c r="E1" s="485"/>
      <c r="F1" s="485"/>
      <c r="G1" s="485"/>
      <c r="H1" s="485"/>
      <c r="I1" s="485"/>
      <c r="J1" s="485"/>
      <c r="K1" s="485"/>
      <c r="L1" s="485"/>
      <c r="M1" s="485"/>
      <c r="N1" s="485"/>
      <c r="O1" s="485"/>
      <c r="P1" s="485"/>
      <c r="Q1" s="485"/>
      <c r="R1" s="485"/>
    </row>
    <row r="2" spans="1:18" ht="54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5"/>
    </row>
    <row r="3" spans="1:18" ht="77.400000000000006" customHeight="1">
      <c r="A3" s="144"/>
      <c r="B3" s="30" t="s">
        <v>90</v>
      </c>
      <c r="C3" s="30" t="s">
        <v>89</v>
      </c>
      <c r="D3" s="30" t="s">
        <v>19</v>
      </c>
      <c r="E3" s="30" t="s">
        <v>16</v>
      </c>
      <c r="F3" s="30" t="s">
        <v>88</v>
      </c>
      <c r="G3" s="30" t="s">
        <v>17</v>
      </c>
      <c r="H3" s="30" t="s">
        <v>86</v>
      </c>
      <c r="I3" s="30" t="s">
        <v>91</v>
      </c>
      <c r="J3" s="30" t="s">
        <v>92</v>
      </c>
      <c r="K3" s="30" t="s">
        <v>85</v>
      </c>
      <c r="L3" s="30" t="s">
        <v>93</v>
      </c>
      <c r="M3" s="30" t="s">
        <v>21</v>
      </c>
      <c r="N3" s="30" t="s">
        <v>22</v>
      </c>
      <c r="O3" s="30" t="s">
        <v>87</v>
      </c>
      <c r="P3" s="30" t="s">
        <v>84</v>
      </c>
      <c r="Q3" s="400" t="s">
        <v>23</v>
      </c>
    </row>
    <row r="4" spans="1:18" ht="14.4" customHeight="1">
      <c r="A4" s="35" t="s">
        <v>97</v>
      </c>
      <c r="B4" s="366">
        <v>1984</v>
      </c>
      <c r="C4" s="366">
        <v>1194</v>
      </c>
      <c r="D4" s="366">
        <v>10096</v>
      </c>
      <c r="E4" s="366">
        <v>1</v>
      </c>
      <c r="F4" s="366">
        <v>1094</v>
      </c>
      <c r="G4" s="366">
        <v>911</v>
      </c>
      <c r="H4" s="366">
        <v>1050</v>
      </c>
      <c r="I4" s="366">
        <v>390</v>
      </c>
      <c r="J4" s="366">
        <v>783</v>
      </c>
      <c r="K4" s="366">
        <v>828</v>
      </c>
      <c r="L4" s="366">
        <v>928</v>
      </c>
      <c r="M4" s="366">
        <v>271</v>
      </c>
      <c r="N4" s="366">
        <v>310</v>
      </c>
      <c r="O4" s="366">
        <v>975</v>
      </c>
      <c r="P4" s="366">
        <v>2133</v>
      </c>
      <c r="Q4" s="316">
        <v>22948</v>
      </c>
    </row>
    <row r="5" spans="1:18" ht="14.4" customHeight="1">
      <c r="A5" s="35" t="s">
        <v>98</v>
      </c>
      <c r="B5" s="366">
        <v>17</v>
      </c>
      <c r="C5" s="366">
        <v>17</v>
      </c>
      <c r="D5" s="366">
        <v>33</v>
      </c>
      <c r="E5" s="366">
        <v>19</v>
      </c>
      <c r="F5" s="366">
        <v>39</v>
      </c>
      <c r="G5" s="366">
        <v>22</v>
      </c>
      <c r="H5" s="366">
        <v>22</v>
      </c>
      <c r="I5" s="366">
        <v>1</v>
      </c>
      <c r="J5" s="366">
        <v>5</v>
      </c>
      <c r="K5" s="366">
        <v>25</v>
      </c>
      <c r="L5" s="366">
        <v>16</v>
      </c>
      <c r="M5" s="366">
        <v>9</v>
      </c>
      <c r="N5" s="366">
        <v>10</v>
      </c>
      <c r="O5" s="366">
        <v>21</v>
      </c>
      <c r="P5" s="366">
        <v>42</v>
      </c>
      <c r="Q5" s="316">
        <v>298</v>
      </c>
    </row>
    <row r="6" spans="1:18" ht="14.4" customHeight="1">
      <c r="A6" s="35" t="s">
        <v>59</v>
      </c>
      <c r="B6" s="366">
        <v>0</v>
      </c>
      <c r="C6" s="366">
        <v>0</v>
      </c>
      <c r="D6" s="366">
        <v>0</v>
      </c>
      <c r="E6" s="366">
        <v>7</v>
      </c>
      <c r="F6" s="366">
        <v>0</v>
      </c>
      <c r="G6" s="366">
        <v>0</v>
      </c>
      <c r="H6" s="366">
        <v>0</v>
      </c>
      <c r="I6" s="366">
        <v>0</v>
      </c>
      <c r="J6" s="366">
        <v>0</v>
      </c>
      <c r="K6" s="366">
        <v>0</v>
      </c>
      <c r="L6" s="366">
        <v>0</v>
      </c>
      <c r="M6" s="366">
        <v>0</v>
      </c>
      <c r="N6" s="366">
        <v>0</v>
      </c>
      <c r="O6" s="366">
        <v>0</v>
      </c>
      <c r="P6" s="366">
        <v>0</v>
      </c>
      <c r="Q6" s="316">
        <v>7</v>
      </c>
    </row>
    <row r="7" spans="1:18" ht="14.4" customHeight="1">
      <c r="A7" s="35" t="s">
        <v>99</v>
      </c>
      <c r="B7" s="366">
        <v>0</v>
      </c>
      <c r="C7" s="366">
        <v>0</v>
      </c>
      <c r="D7" s="366">
        <v>136</v>
      </c>
      <c r="E7" s="366">
        <v>0</v>
      </c>
      <c r="F7" s="366">
        <v>0</v>
      </c>
      <c r="G7" s="366">
        <v>0</v>
      </c>
      <c r="H7" s="366">
        <v>0</v>
      </c>
      <c r="I7" s="366">
        <v>0</v>
      </c>
      <c r="J7" s="366">
        <v>0</v>
      </c>
      <c r="K7" s="366">
        <v>0</v>
      </c>
      <c r="L7" s="366">
        <v>0</v>
      </c>
      <c r="M7" s="366">
        <v>0</v>
      </c>
      <c r="N7" s="366">
        <v>0</v>
      </c>
      <c r="O7" s="366">
        <v>1</v>
      </c>
      <c r="P7" s="366">
        <v>4</v>
      </c>
      <c r="Q7" s="316">
        <v>141</v>
      </c>
    </row>
    <row r="8" spans="1:18" ht="14.4" customHeight="1">
      <c r="A8" s="35" t="s">
        <v>100</v>
      </c>
      <c r="B8" s="366">
        <v>38</v>
      </c>
      <c r="C8" s="366">
        <v>45</v>
      </c>
      <c r="D8" s="366">
        <v>49</v>
      </c>
      <c r="E8" s="366">
        <v>167</v>
      </c>
      <c r="F8" s="366">
        <v>40</v>
      </c>
      <c r="G8" s="366">
        <v>33</v>
      </c>
      <c r="H8" s="366">
        <v>19</v>
      </c>
      <c r="I8" s="366">
        <v>10</v>
      </c>
      <c r="J8" s="366">
        <v>42</v>
      </c>
      <c r="K8" s="366">
        <v>122</v>
      </c>
      <c r="L8" s="366">
        <v>34</v>
      </c>
      <c r="M8" s="366">
        <v>16</v>
      </c>
      <c r="N8" s="366">
        <v>29</v>
      </c>
      <c r="O8" s="366">
        <v>50</v>
      </c>
      <c r="P8" s="366">
        <v>83</v>
      </c>
      <c r="Q8" s="316">
        <v>777</v>
      </c>
    </row>
    <row r="9" spans="1:18" ht="14.4" customHeight="1">
      <c r="A9" s="35" t="s">
        <v>101</v>
      </c>
      <c r="B9" s="366">
        <v>31</v>
      </c>
      <c r="C9" s="366">
        <v>9</v>
      </c>
      <c r="D9" s="366">
        <v>48</v>
      </c>
      <c r="E9" s="366">
        <v>0</v>
      </c>
      <c r="F9" s="366">
        <v>32</v>
      </c>
      <c r="G9" s="366">
        <v>37</v>
      </c>
      <c r="H9" s="366">
        <v>8</v>
      </c>
      <c r="I9" s="366">
        <v>12</v>
      </c>
      <c r="J9" s="366">
        <v>5</v>
      </c>
      <c r="K9" s="366">
        <v>62</v>
      </c>
      <c r="L9" s="366">
        <v>16</v>
      </c>
      <c r="M9" s="366">
        <v>4</v>
      </c>
      <c r="N9" s="366">
        <v>4</v>
      </c>
      <c r="O9" s="366">
        <v>16</v>
      </c>
      <c r="P9" s="366">
        <v>25</v>
      </c>
      <c r="Q9" s="316">
        <v>309</v>
      </c>
    </row>
    <row r="10" spans="1:18" ht="14.4" customHeight="1">
      <c r="A10" s="35" t="s">
        <v>94</v>
      </c>
      <c r="B10" s="366">
        <v>1920</v>
      </c>
      <c r="C10" s="366">
        <v>1294</v>
      </c>
      <c r="D10" s="366">
        <v>5876</v>
      </c>
      <c r="E10" s="366">
        <v>0</v>
      </c>
      <c r="F10" s="366">
        <v>1017</v>
      </c>
      <c r="G10" s="366">
        <v>951</v>
      </c>
      <c r="H10" s="366">
        <v>980</v>
      </c>
      <c r="I10" s="366">
        <v>396</v>
      </c>
      <c r="J10" s="366">
        <v>637</v>
      </c>
      <c r="K10" s="366">
        <v>2717</v>
      </c>
      <c r="L10" s="366">
        <v>1049</v>
      </c>
      <c r="M10" s="366">
        <v>212</v>
      </c>
      <c r="N10" s="366">
        <v>270</v>
      </c>
      <c r="O10" s="366">
        <v>1663</v>
      </c>
      <c r="P10" s="366">
        <v>2027</v>
      </c>
      <c r="Q10" s="316">
        <v>21009</v>
      </c>
    </row>
    <row r="11" spans="1:18" ht="14.4" customHeight="1">
      <c r="A11" s="35" t="s">
        <v>102</v>
      </c>
      <c r="B11" s="366">
        <v>132</v>
      </c>
      <c r="C11" s="366">
        <v>111</v>
      </c>
      <c r="D11" s="366">
        <v>3020</v>
      </c>
      <c r="E11" s="366">
        <v>0</v>
      </c>
      <c r="F11" s="366">
        <v>95</v>
      </c>
      <c r="G11" s="366">
        <v>96</v>
      </c>
      <c r="H11" s="366">
        <v>113</v>
      </c>
      <c r="I11" s="366">
        <v>30</v>
      </c>
      <c r="J11" s="366">
        <v>39</v>
      </c>
      <c r="K11" s="366">
        <v>145</v>
      </c>
      <c r="L11" s="366">
        <v>84</v>
      </c>
      <c r="M11" s="366">
        <v>11</v>
      </c>
      <c r="N11" s="366">
        <v>18</v>
      </c>
      <c r="O11" s="366">
        <v>224</v>
      </c>
      <c r="P11" s="366">
        <v>243</v>
      </c>
      <c r="Q11" s="316">
        <v>4361</v>
      </c>
    </row>
    <row r="12" spans="1:18" ht="14.4" customHeight="1">
      <c r="A12" s="35" t="s">
        <v>103</v>
      </c>
      <c r="B12" s="366">
        <v>20</v>
      </c>
      <c r="C12" s="366">
        <v>23</v>
      </c>
      <c r="D12" s="366">
        <v>157</v>
      </c>
      <c r="E12" s="366">
        <v>0</v>
      </c>
      <c r="F12" s="366">
        <v>27</v>
      </c>
      <c r="G12" s="366">
        <v>16</v>
      </c>
      <c r="H12" s="366">
        <v>22</v>
      </c>
      <c r="I12" s="366">
        <v>5</v>
      </c>
      <c r="J12" s="366">
        <v>18</v>
      </c>
      <c r="K12" s="366">
        <v>41</v>
      </c>
      <c r="L12" s="366">
        <v>28</v>
      </c>
      <c r="M12" s="366">
        <v>5</v>
      </c>
      <c r="N12" s="366">
        <v>3</v>
      </c>
      <c r="O12" s="366">
        <v>19</v>
      </c>
      <c r="P12" s="366">
        <v>21</v>
      </c>
      <c r="Q12" s="316">
        <v>405</v>
      </c>
    </row>
    <row r="13" spans="1:18">
      <c r="A13" s="127" t="s">
        <v>310</v>
      </c>
      <c r="B13" s="237">
        <v>4142</v>
      </c>
      <c r="C13" s="237">
        <v>2693</v>
      </c>
      <c r="D13" s="237">
        <v>19415</v>
      </c>
      <c r="E13" s="237">
        <v>194</v>
      </c>
      <c r="F13" s="237">
        <v>2344</v>
      </c>
      <c r="G13" s="237">
        <v>2066</v>
      </c>
      <c r="H13" s="237">
        <v>2214</v>
      </c>
      <c r="I13" s="237">
        <v>844</v>
      </c>
      <c r="J13" s="237">
        <v>1529</v>
      </c>
      <c r="K13" s="237">
        <v>3940</v>
      </c>
      <c r="L13" s="237">
        <v>2155</v>
      </c>
      <c r="M13" s="237">
        <v>528</v>
      </c>
      <c r="N13" s="237">
        <v>644</v>
      </c>
      <c r="O13" s="237">
        <v>2969</v>
      </c>
      <c r="P13" s="237">
        <v>4578</v>
      </c>
      <c r="Q13" s="316">
        <v>50255</v>
      </c>
    </row>
    <row r="14" spans="1:18">
      <c r="A14" s="401" t="s">
        <v>231</v>
      </c>
      <c r="B14" s="393">
        <v>3691</v>
      </c>
      <c r="C14" s="393">
        <v>2531</v>
      </c>
      <c r="D14" s="393">
        <v>17370</v>
      </c>
      <c r="E14" s="393">
        <v>391</v>
      </c>
      <c r="F14" s="393">
        <v>2176</v>
      </c>
      <c r="G14" s="393">
        <v>1822</v>
      </c>
      <c r="H14" s="393">
        <v>2101</v>
      </c>
      <c r="I14" s="393">
        <v>720</v>
      </c>
      <c r="J14" s="393">
        <v>1554</v>
      </c>
      <c r="K14" s="393">
        <v>3827</v>
      </c>
      <c r="L14" s="393">
        <v>1992</v>
      </c>
      <c r="M14" s="393">
        <v>510</v>
      </c>
      <c r="N14" s="393">
        <v>573</v>
      </c>
      <c r="O14" s="393">
        <v>2647</v>
      </c>
      <c r="P14" s="393">
        <v>4344</v>
      </c>
      <c r="Q14" s="394">
        <v>46249</v>
      </c>
    </row>
    <row r="23" spans="19:19">
      <c r="S23" s="137"/>
    </row>
    <row r="24" spans="19:19">
      <c r="S24" s="137"/>
    </row>
    <row r="25" spans="19:19">
      <c r="S25" s="137"/>
    </row>
    <row r="26" spans="19:19">
      <c r="S26" s="137"/>
    </row>
    <row r="35" spans="1:18">
      <c r="A35" s="486"/>
      <c r="B35" s="486"/>
      <c r="C35" s="486"/>
      <c r="D35" s="486"/>
      <c r="E35" s="486"/>
      <c r="F35" s="486"/>
      <c r="G35" s="486"/>
      <c r="H35" s="486"/>
      <c r="I35" s="486"/>
      <c r="J35" s="486"/>
      <c r="K35" s="486"/>
      <c r="L35" s="486"/>
      <c r="M35" s="486"/>
      <c r="N35" s="486"/>
      <c r="O35" s="486"/>
      <c r="P35" s="486"/>
      <c r="Q35" s="486"/>
      <c r="R35" s="486"/>
    </row>
  </sheetData>
  <mergeCells count="2">
    <mergeCell ref="A1:R1"/>
    <mergeCell ref="A35:R35"/>
  </mergeCells>
  <printOptions horizontalCentered="1"/>
  <pageMargins left="0.78740157480314965" right="0.19685039370078741" top="0.78740157480314965" bottom="0.19685039370078741" header="0.11811023622047245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S45"/>
  <sheetViews>
    <sheetView zoomScale="85" zoomScaleNormal="85" workbookViewId="0">
      <pane xSplit="1" ySplit="2" topLeftCell="B21" activePane="bottomRight" state="frozen"/>
      <selection activeCell="M26" sqref="M26"/>
      <selection pane="topRight" activeCell="M26" sqref="M26"/>
      <selection pane="bottomLeft" activeCell="M26" sqref="M26"/>
      <selection pane="bottomRight" activeCell="M26" sqref="M26"/>
    </sheetView>
  </sheetViews>
  <sheetFormatPr baseColWidth="10" defaultColWidth="11.44140625" defaultRowHeight="13.2"/>
  <cols>
    <col min="1" max="1" width="34.6640625" style="36" customWidth="1"/>
    <col min="2" max="3" width="5.6640625" style="36" customWidth="1"/>
    <col min="4" max="4" width="6.21875" style="36" customWidth="1"/>
    <col min="5" max="5" width="6.5546875" style="36" bestFit="1" customWidth="1"/>
    <col min="6" max="16" width="5.6640625" style="36" customWidth="1"/>
    <col min="17" max="17" width="8.88671875" style="80" customWidth="1"/>
    <col min="18" max="16384" width="11.44140625" style="36"/>
  </cols>
  <sheetData>
    <row r="1" spans="1:19" ht="16.2" thickBot="1">
      <c r="A1" s="487" t="s">
        <v>315</v>
      </c>
      <c r="B1" s="487"/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</row>
    <row r="2" spans="1:19" ht="65.400000000000006" customHeight="1">
      <c r="A2" s="37"/>
      <c r="B2" s="38" t="s">
        <v>90</v>
      </c>
      <c r="C2" s="39" t="s">
        <v>89</v>
      </c>
      <c r="D2" s="40" t="s">
        <v>19</v>
      </c>
      <c r="E2" s="40" t="s">
        <v>16</v>
      </c>
      <c r="F2" s="41" t="s">
        <v>88</v>
      </c>
      <c r="G2" s="42" t="s">
        <v>17</v>
      </c>
      <c r="H2" s="40" t="s">
        <v>86</v>
      </c>
      <c r="I2" s="43" t="s">
        <v>91</v>
      </c>
      <c r="J2" s="44" t="s">
        <v>92</v>
      </c>
      <c r="K2" s="40" t="s">
        <v>85</v>
      </c>
      <c r="L2" s="45" t="s">
        <v>14</v>
      </c>
      <c r="M2" s="46" t="s">
        <v>21</v>
      </c>
      <c r="N2" s="40" t="s">
        <v>22</v>
      </c>
      <c r="O2" s="40" t="s">
        <v>87</v>
      </c>
      <c r="P2" s="40" t="s">
        <v>84</v>
      </c>
      <c r="Q2" s="47" t="s">
        <v>1</v>
      </c>
    </row>
    <row r="3" spans="1:19">
      <c r="A3" s="48" t="s">
        <v>104</v>
      </c>
      <c r="B3" s="49">
        <v>8</v>
      </c>
      <c r="C3" s="50">
        <v>2</v>
      </c>
      <c r="D3" s="49">
        <v>38</v>
      </c>
      <c r="E3" s="49">
        <v>0</v>
      </c>
      <c r="F3" s="49">
        <v>93</v>
      </c>
      <c r="G3" s="49">
        <v>2</v>
      </c>
      <c r="H3" s="49">
        <v>1</v>
      </c>
      <c r="I3" s="49">
        <v>0</v>
      </c>
      <c r="J3" s="49">
        <v>0</v>
      </c>
      <c r="K3" s="49">
        <v>0</v>
      </c>
      <c r="L3" s="49">
        <v>2</v>
      </c>
      <c r="M3" s="49">
        <v>0</v>
      </c>
      <c r="N3" s="49">
        <v>0</v>
      </c>
      <c r="O3" s="49">
        <v>0</v>
      </c>
      <c r="P3" s="49">
        <v>2</v>
      </c>
      <c r="Q3" s="51">
        <v>148</v>
      </c>
    </row>
    <row r="4" spans="1:19">
      <c r="A4" s="48" t="s">
        <v>34</v>
      </c>
      <c r="B4" s="49">
        <v>1</v>
      </c>
      <c r="C4" s="50">
        <v>1</v>
      </c>
      <c r="D4" s="49">
        <v>14</v>
      </c>
      <c r="E4" s="49">
        <v>1</v>
      </c>
      <c r="F4" s="49">
        <v>136</v>
      </c>
      <c r="G4" s="49">
        <v>0</v>
      </c>
      <c r="H4" s="49">
        <v>1</v>
      </c>
      <c r="I4" s="49">
        <v>0</v>
      </c>
      <c r="J4" s="49">
        <v>1</v>
      </c>
      <c r="K4" s="49">
        <v>2</v>
      </c>
      <c r="L4" s="49">
        <v>0</v>
      </c>
      <c r="M4" s="49">
        <v>0</v>
      </c>
      <c r="N4" s="49">
        <v>0</v>
      </c>
      <c r="O4" s="49">
        <v>0</v>
      </c>
      <c r="P4" s="49">
        <v>0</v>
      </c>
      <c r="Q4" s="51">
        <v>157</v>
      </c>
    </row>
    <row r="5" spans="1:19">
      <c r="A5" s="52" t="s">
        <v>36</v>
      </c>
      <c r="B5" s="49">
        <v>269</v>
      </c>
      <c r="C5" s="53">
        <v>2069</v>
      </c>
      <c r="D5" s="49">
        <v>395</v>
      </c>
      <c r="E5" s="49">
        <v>4</v>
      </c>
      <c r="F5" s="49">
        <v>18</v>
      </c>
      <c r="G5" s="49">
        <v>2</v>
      </c>
      <c r="H5" s="49">
        <v>9</v>
      </c>
      <c r="I5" s="49">
        <v>3</v>
      </c>
      <c r="J5" s="49">
        <v>7</v>
      </c>
      <c r="K5" s="49">
        <v>21</v>
      </c>
      <c r="L5" s="49">
        <v>4</v>
      </c>
      <c r="M5" s="49">
        <v>0</v>
      </c>
      <c r="N5" s="49">
        <v>7</v>
      </c>
      <c r="O5" s="49">
        <v>11</v>
      </c>
      <c r="P5" s="49">
        <v>15</v>
      </c>
      <c r="Q5" s="51">
        <v>2834</v>
      </c>
    </row>
    <row r="6" spans="1:19">
      <c r="A6" s="54" t="s">
        <v>38</v>
      </c>
      <c r="B6" s="49">
        <v>9</v>
      </c>
      <c r="C6" s="50">
        <v>4</v>
      </c>
      <c r="D6" s="49">
        <v>19</v>
      </c>
      <c r="E6" s="49">
        <v>0</v>
      </c>
      <c r="F6" s="55">
        <v>1034</v>
      </c>
      <c r="G6" s="49">
        <v>0</v>
      </c>
      <c r="H6" s="49">
        <v>2</v>
      </c>
      <c r="I6" s="49">
        <v>0</v>
      </c>
      <c r="J6" s="49">
        <v>3</v>
      </c>
      <c r="K6" s="49">
        <v>5</v>
      </c>
      <c r="L6" s="49">
        <v>0</v>
      </c>
      <c r="M6" s="49">
        <v>0</v>
      </c>
      <c r="N6" s="49">
        <v>0</v>
      </c>
      <c r="O6" s="49">
        <v>1</v>
      </c>
      <c r="P6" s="49">
        <v>0</v>
      </c>
      <c r="Q6" s="51">
        <v>1077</v>
      </c>
    </row>
    <row r="7" spans="1:19">
      <c r="A7" s="56" t="s">
        <v>40</v>
      </c>
      <c r="B7" s="57">
        <v>1076</v>
      </c>
      <c r="C7" s="50">
        <v>12</v>
      </c>
      <c r="D7" s="49">
        <v>19</v>
      </c>
      <c r="E7" s="49">
        <v>0</v>
      </c>
      <c r="F7" s="49">
        <v>11</v>
      </c>
      <c r="G7" s="49">
        <v>0</v>
      </c>
      <c r="H7" s="49">
        <v>0</v>
      </c>
      <c r="I7" s="49">
        <v>0</v>
      </c>
      <c r="J7" s="49">
        <v>0</v>
      </c>
      <c r="K7" s="49">
        <v>6</v>
      </c>
      <c r="L7" s="49">
        <v>0</v>
      </c>
      <c r="M7" s="49">
        <v>0</v>
      </c>
      <c r="N7" s="49">
        <v>0</v>
      </c>
      <c r="O7" s="49">
        <v>1</v>
      </c>
      <c r="P7" s="49">
        <v>3</v>
      </c>
      <c r="Q7" s="51">
        <v>1128</v>
      </c>
    </row>
    <row r="8" spans="1:19">
      <c r="A8" s="48" t="s">
        <v>33</v>
      </c>
      <c r="B8" s="49">
        <v>0</v>
      </c>
      <c r="C8" s="50">
        <v>0</v>
      </c>
      <c r="D8" s="49">
        <v>24</v>
      </c>
      <c r="E8" s="49">
        <v>0</v>
      </c>
      <c r="F8" s="49">
        <v>0</v>
      </c>
      <c r="G8" s="49">
        <v>85</v>
      </c>
      <c r="H8" s="49">
        <v>0</v>
      </c>
      <c r="I8" s="49">
        <v>2</v>
      </c>
      <c r="J8" s="49">
        <v>0</v>
      </c>
      <c r="K8" s="49">
        <v>2</v>
      </c>
      <c r="L8" s="49">
        <v>6</v>
      </c>
      <c r="M8" s="49">
        <v>3</v>
      </c>
      <c r="N8" s="49">
        <v>0</v>
      </c>
      <c r="O8" s="49">
        <v>3</v>
      </c>
      <c r="P8" s="49">
        <v>1</v>
      </c>
      <c r="Q8" s="51">
        <v>126</v>
      </c>
    </row>
    <row r="9" spans="1:19">
      <c r="A9" s="48" t="s">
        <v>35</v>
      </c>
      <c r="B9" s="49">
        <v>2</v>
      </c>
      <c r="C9" s="50">
        <v>2</v>
      </c>
      <c r="D9" s="49">
        <v>22</v>
      </c>
      <c r="E9" s="49">
        <v>0</v>
      </c>
      <c r="F9" s="49">
        <v>0</v>
      </c>
      <c r="G9" s="49">
        <v>176</v>
      </c>
      <c r="H9" s="49">
        <v>5</v>
      </c>
      <c r="I9" s="49">
        <v>2</v>
      </c>
      <c r="J9" s="49">
        <v>0</v>
      </c>
      <c r="K9" s="49">
        <v>3</v>
      </c>
      <c r="L9" s="49">
        <v>14</v>
      </c>
      <c r="M9" s="49">
        <v>2</v>
      </c>
      <c r="N9" s="49">
        <v>0</v>
      </c>
      <c r="O9" s="49">
        <v>1</v>
      </c>
      <c r="P9" s="49">
        <v>7</v>
      </c>
      <c r="Q9" s="51">
        <v>236</v>
      </c>
    </row>
    <row r="10" spans="1:19">
      <c r="A10" s="48" t="s">
        <v>37</v>
      </c>
      <c r="B10" s="49">
        <v>1</v>
      </c>
      <c r="C10" s="50">
        <v>1</v>
      </c>
      <c r="D10" s="49">
        <v>18</v>
      </c>
      <c r="E10" s="49">
        <v>0</v>
      </c>
      <c r="F10" s="49">
        <v>3</v>
      </c>
      <c r="G10" s="49">
        <v>47</v>
      </c>
      <c r="H10" s="49">
        <v>0</v>
      </c>
      <c r="I10" s="49">
        <v>2</v>
      </c>
      <c r="J10" s="49">
        <v>1</v>
      </c>
      <c r="K10" s="49">
        <v>6</v>
      </c>
      <c r="L10" s="49">
        <v>77</v>
      </c>
      <c r="M10" s="49">
        <v>14</v>
      </c>
      <c r="N10" s="49">
        <v>0</v>
      </c>
      <c r="O10" s="49">
        <v>0</v>
      </c>
      <c r="P10" s="49">
        <v>3</v>
      </c>
      <c r="Q10" s="51">
        <v>173</v>
      </c>
    </row>
    <row r="11" spans="1:19">
      <c r="A11" s="48" t="s">
        <v>43</v>
      </c>
      <c r="B11" s="49">
        <v>118</v>
      </c>
      <c r="C11" s="50">
        <v>5</v>
      </c>
      <c r="D11" s="49">
        <v>113</v>
      </c>
      <c r="E11" s="49">
        <v>2</v>
      </c>
      <c r="F11" s="49">
        <v>1</v>
      </c>
      <c r="G11" s="49">
        <v>5</v>
      </c>
      <c r="H11" s="49">
        <v>4</v>
      </c>
      <c r="I11" s="49">
        <v>0</v>
      </c>
      <c r="J11" s="49">
        <v>2</v>
      </c>
      <c r="K11" s="49">
        <v>306</v>
      </c>
      <c r="L11" s="49">
        <v>1</v>
      </c>
      <c r="M11" s="49">
        <v>3</v>
      </c>
      <c r="N11" s="49">
        <v>1</v>
      </c>
      <c r="O11" s="49">
        <v>7</v>
      </c>
      <c r="P11" s="49">
        <v>7</v>
      </c>
      <c r="Q11" s="51">
        <v>575</v>
      </c>
    </row>
    <row r="12" spans="1:19">
      <c r="A12" s="48" t="s">
        <v>45</v>
      </c>
      <c r="B12" s="49">
        <v>292</v>
      </c>
      <c r="C12" s="50">
        <v>22</v>
      </c>
      <c r="D12" s="49">
        <v>42</v>
      </c>
      <c r="E12" s="49">
        <v>3</v>
      </c>
      <c r="F12" s="49">
        <v>16</v>
      </c>
      <c r="G12" s="49">
        <v>0</v>
      </c>
      <c r="H12" s="49">
        <v>0</v>
      </c>
      <c r="I12" s="49">
        <v>0</v>
      </c>
      <c r="J12" s="49">
        <v>0</v>
      </c>
      <c r="K12" s="49">
        <v>1</v>
      </c>
      <c r="L12" s="49">
        <v>0</v>
      </c>
      <c r="M12" s="49">
        <v>0</v>
      </c>
      <c r="N12" s="49">
        <v>2</v>
      </c>
      <c r="O12" s="49">
        <v>1</v>
      </c>
      <c r="P12" s="49">
        <v>1</v>
      </c>
      <c r="Q12" s="51">
        <v>380</v>
      </c>
      <c r="S12" s="58"/>
    </row>
    <row r="13" spans="1:19">
      <c r="A13" s="48" t="s">
        <v>50</v>
      </c>
      <c r="B13" s="49">
        <v>4</v>
      </c>
      <c r="C13" s="50">
        <v>1</v>
      </c>
      <c r="D13" s="49">
        <v>122</v>
      </c>
      <c r="E13" s="49">
        <v>0</v>
      </c>
      <c r="F13" s="49">
        <v>1</v>
      </c>
      <c r="G13" s="49">
        <v>34</v>
      </c>
      <c r="H13" s="49">
        <v>6</v>
      </c>
      <c r="I13" s="49">
        <v>0</v>
      </c>
      <c r="J13" s="49">
        <v>1</v>
      </c>
      <c r="K13" s="49">
        <v>109</v>
      </c>
      <c r="L13" s="49">
        <v>11</v>
      </c>
      <c r="M13" s="49">
        <v>9</v>
      </c>
      <c r="N13" s="49">
        <v>0</v>
      </c>
      <c r="O13" s="49">
        <v>55</v>
      </c>
      <c r="P13" s="49">
        <v>9</v>
      </c>
      <c r="Q13" s="51">
        <v>362</v>
      </c>
    </row>
    <row r="14" spans="1:19">
      <c r="A14" s="48" t="s">
        <v>41</v>
      </c>
      <c r="B14" s="49">
        <v>3</v>
      </c>
      <c r="C14" s="50">
        <v>4</v>
      </c>
      <c r="D14" s="49">
        <v>205</v>
      </c>
      <c r="E14" s="49">
        <v>4</v>
      </c>
      <c r="F14" s="49">
        <v>2</v>
      </c>
      <c r="G14" s="49">
        <v>4</v>
      </c>
      <c r="H14" s="49">
        <v>61</v>
      </c>
      <c r="I14" s="49">
        <v>2</v>
      </c>
      <c r="J14" s="49">
        <v>92</v>
      </c>
      <c r="K14" s="49">
        <v>1</v>
      </c>
      <c r="L14" s="49">
        <v>2</v>
      </c>
      <c r="M14" s="49">
        <v>0</v>
      </c>
      <c r="N14" s="49">
        <v>0</v>
      </c>
      <c r="O14" s="49">
        <v>1</v>
      </c>
      <c r="P14" s="49">
        <v>9</v>
      </c>
      <c r="Q14" s="51">
        <v>390</v>
      </c>
    </row>
    <row r="15" spans="1:19">
      <c r="A15" s="59" t="s">
        <v>48</v>
      </c>
      <c r="B15" s="49">
        <v>0</v>
      </c>
      <c r="C15" s="50">
        <v>2</v>
      </c>
      <c r="D15" s="49">
        <v>8</v>
      </c>
      <c r="E15" s="49">
        <v>0</v>
      </c>
      <c r="F15" s="49">
        <v>2</v>
      </c>
      <c r="G15" s="49">
        <v>12</v>
      </c>
      <c r="H15" s="49">
        <v>1</v>
      </c>
      <c r="I15" s="49">
        <v>0</v>
      </c>
      <c r="J15" s="49">
        <v>0</v>
      </c>
      <c r="K15" s="49">
        <v>3</v>
      </c>
      <c r="L15" s="49">
        <v>38</v>
      </c>
      <c r="M15" s="60">
        <v>327</v>
      </c>
      <c r="N15" s="49">
        <v>0</v>
      </c>
      <c r="O15" s="49">
        <v>0</v>
      </c>
      <c r="P15" s="49">
        <v>4</v>
      </c>
      <c r="Q15" s="51">
        <v>397</v>
      </c>
    </row>
    <row r="16" spans="1:19">
      <c r="A16" s="48" t="s">
        <v>46</v>
      </c>
      <c r="B16" s="49">
        <v>175</v>
      </c>
      <c r="C16" s="50">
        <v>70</v>
      </c>
      <c r="D16" s="49">
        <v>92</v>
      </c>
      <c r="E16" s="49">
        <v>2</v>
      </c>
      <c r="F16" s="49">
        <v>125</v>
      </c>
      <c r="G16" s="49">
        <v>1</v>
      </c>
      <c r="H16" s="49">
        <v>5</v>
      </c>
      <c r="I16" s="49">
        <v>0</v>
      </c>
      <c r="J16" s="49">
        <v>3</v>
      </c>
      <c r="K16" s="49">
        <v>2</v>
      </c>
      <c r="L16" s="49">
        <v>0</v>
      </c>
      <c r="M16" s="49">
        <v>0</v>
      </c>
      <c r="N16" s="49">
        <v>0</v>
      </c>
      <c r="O16" s="49">
        <v>1</v>
      </c>
      <c r="P16" s="49">
        <v>2</v>
      </c>
      <c r="Q16" s="51">
        <v>478</v>
      </c>
      <c r="S16" s="58"/>
    </row>
    <row r="17" spans="1:19">
      <c r="A17" s="48" t="s">
        <v>105</v>
      </c>
      <c r="B17" s="49">
        <v>11</v>
      </c>
      <c r="C17" s="50">
        <v>0</v>
      </c>
      <c r="D17" s="49">
        <v>0</v>
      </c>
      <c r="E17" s="49">
        <v>0</v>
      </c>
      <c r="F17" s="49">
        <v>30</v>
      </c>
      <c r="G17" s="49">
        <v>0</v>
      </c>
      <c r="H17" s="49">
        <v>0</v>
      </c>
      <c r="I17" s="49">
        <v>0</v>
      </c>
      <c r="J17" s="49">
        <v>0</v>
      </c>
      <c r="K17" s="49">
        <v>0</v>
      </c>
      <c r="L17" s="49">
        <v>0</v>
      </c>
      <c r="M17" s="49">
        <v>0</v>
      </c>
      <c r="N17" s="49">
        <v>0</v>
      </c>
      <c r="O17" s="49">
        <v>0</v>
      </c>
      <c r="P17" s="49">
        <v>1</v>
      </c>
      <c r="Q17" s="51">
        <v>42</v>
      </c>
    </row>
    <row r="18" spans="1:19">
      <c r="A18" s="48" t="s">
        <v>49</v>
      </c>
      <c r="B18" s="49">
        <v>244</v>
      </c>
      <c r="C18" s="50">
        <v>10</v>
      </c>
      <c r="D18" s="49">
        <v>28</v>
      </c>
      <c r="E18" s="49">
        <v>1</v>
      </c>
      <c r="F18" s="49">
        <v>1</v>
      </c>
      <c r="G18" s="49">
        <v>0</v>
      </c>
      <c r="H18" s="49">
        <v>1</v>
      </c>
      <c r="I18" s="49">
        <v>1</v>
      </c>
      <c r="J18" s="49">
        <v>0</v>
      </c>
      <c r="K18" s="49">
        <v>4</v>
      </c>
      <c r="L18" s="49">
        <v>0</v>
      </c>
      <c r="M18" s="49">
        <v>0</v>
      </c>
      <c r="N18" s="49">
        <v>0</v>
      </c>
      <c r="O18" s="49">
        <v>1</v>
      </c>
      <c r="P18" s="49">
        <v>1</v>
      </c>
      <c r="Q18" s="51">
        <v>292</v>
      </c>
      <c r="S18" s="58"/>
    </row>
    <row r="19" spans="1:19">
      <c r="A19" s="128" t="s">
        <v>51</v>
      </c>
      <c r="B19" s="49">
        <v>791</v>
      </c>
      <c r="C19" s="50">
        <v>380</v>
      </c>
      <c r="D19" s="50">
        <v>16452</v>
      </c>
      <c r="E19" s="50">
        <v>148</v>
      </c>
      <c r="F19" s="50">
        <v>95</v>
      </c>
      <c r="G19" s="50">
        <v>76</v>
      </c>
      <c r="H19" s="50">
        <v>1963</v>
      </c>
      <c r="I19" s="50">
        <v>16</v>
      </c>
      <c r="J19" s="50">
        <v>92</v>
      </c>
      <c r="K19" s="50">
        <v>3205</v>
      </c>
      <c r="L19" s="50">
        <v>328</v>
      </c>
      <c r="M19" s="50">
        <v>63</v>
      </c>
      <c r="N19" s="50">
        <v>615</v>
      </c>
      <c r="O19" s="50">
        <v>2783</v>
      </c>
      <c r="P19" s="50">
        <v>4400</v>
      </c>
      <c r="Q19" s="51">
        <v>31407</v>
      </c>
    </row>
    <row r="20" spans="1:19">
      <c r="A20" s="48" t="s">
        <v>32</v>
      </c>
      <c r="B20" s="49">
        <v>1</v>
      </c>
      <c r="C20" s="50">
        <v>1</v>
      </c>
      <c r="D20" s="49">
        <v>9</v>
      </c>
      <c r="E20" s="49">
        <v>1</v>
      </c>
      <c r="F20" s="49">
        <v>0</v>
      </c>
      <c r="G20" s="49">
        <v>118</v>
      </c>
      <c r="H20" s="49">
        <v>0</v>
      </c>
      <c r="I20" s="49">
        <v>0</v>
      </c>
      <c r="J20" s="49">
        <v>0</v>
      </c>
      <c r="K20" s="49">
        <v>0</v>
      </c>
      <c r="L20" s="49">
        <v>1</v>
      </c>
      <c r="M20" s="49">
        <v>1</v>
      </c>
      <c r="N20" s="49">
        <v>0</v>
      </c>
      <c r="O20" s="49">
        <v>2</v>
      </c>
      <c r="P20" s="49">
        <v>0</v>
      </c>
      <c r="Q20" s="51">
        <v>134</v>
      </c>
    </row>
    <row r="21" spans="1:19">
      <c r="A21" s="61" t="s">
        <v>53</v>
      </c>
      <c r="B21" s="49">
        <v>0</v>
      </c>
      <c r="C21" s="50">
        <v>4</v>
      </c>
      <c r="D21" s="49">
        <v>57</v>
      </c>
      <c r="E21" s="49">
        <v>0</v>
      </c>
      <c r="F21" s="49">
        <v>3</v>
      </c>
      <c r="G21" s="49">
        <v>0</v>
      </c>
      <c r="H21" s="49">
        <v>0</v>
      </c>
      <c r="I21" s="49">
        <v>0</v>
      </c>
      <c r="J21" s="62">
        <v>1247</v>
      </c>
      <c r="K21" s="49">
        <v>2</v>
      </c>
      <c r="L21" s="49">
        <v>3</v>
      </c>
      <c r="M21" s="49">
        <v>0</v>
      </c>
      <c r="N21" s="49">
        <v>0</v>
      </c>
      <c r="O21" s="49">
        <v>4</v>
      </c>
      <c r="P21" s="49">
        <v>3</v>
      </c>
      <c r="Q21" s="51">
        <v>1323</v>
      </c>
    </row>
    <row r="22" spans="1:19">
      <c r="A22" s="63" t="s">
        <v>106</v>
      </c>
      <c r="B22" s="49">
        <v>4</v>
      </c>
      <c r="C22" s="50">
        <v>1</v>
      </c>
      <c r="D22" s="49">
        <v>21</v>
      </c>
      <c r="E22" s="49">
        <v>1</v>
      </c>
      <c r="F22" s="49">
        <v>0</v>
      </c>
      <c r="G22" s="64">
        <v>1075</v>
      </c>
      <c r="H22" s="49">
        <v>5</v>
      </c>
      <c r="I22" s="49">
        <v>1</v>
      </c>
      <c r="J22" s="49">
        <v>2</v>
      </c>
      <c r="K22" s="49">
        <v>9</v>
      </c>
      <c r="L22" s="49">
        <v>24</v>
      </c>
      <c r="M22" s="49">
        <v>18</v>
      </c>
      <c r="N22" s="49">
        <v>3</v>
      </c>
      <c r="O22" s="49">
        <v>9</v>
      </c>
      <c r="P22" s="49">
        <v>6</v>
      </c>
      <c r="Q22" s="51">
        <v>1179</v>
      </c>
    </row>
    <row r="23" spans="1:19">
      <c r="A23" s="48" t="s">
        <v>39</v>
      </c>
      <c r="B23" s="49">
        <v>416</v>
      </c>
      <c r="C23" s="50">
        <v>8</v>
      </c>
      <c r="D23" s="49">
        <v>24</v>
      </c>
      <c r="E23" s="49">
        <v>2</v>
      </c>
      <c r="F23" s="49">
        <v>5</v>
      </c>
      <c r="G23" s="49">
        <v>0</v>
      </c>
      <c r="H23" s="49">
        <v>1</v>
      </c>
      <c r="I23" s="49">
        <v>0</v>
      </c>
      <c r="J23" s="49">
        <v>2</v>
      </c>
      <c r="K23" s="49">
        <v>5</v>
      </c>
      <c r="L23" s="49">
        <v>1</v>
      </c>
      <c r="M23" s="49">
        <v>0</v>
      </c>
      <c r="N23" s="49">
        <v>2</v>
      </c>
      <c r="O23" s="49">
        <v>2</v>
      </c>
      <c r="P23" s="49">
        <v>2</v>
      </c>
      <c r="Q23" s="51">
        <v>470</v>
      </c>
    </row>
    <row r="24" spans="1:19">
      <c r="A24" s="48" t="s">
        <v>54</v>
      </c>
      <c r="B24" s="49">
        <v>4</v>
      </c>
      <c r="C24" s="50">
        <v>2</v>
      </c>
      <c r="D24" s="49">
        <v>5</v>
      </c>
      <c r="E24" s="49">
        <v>0</v>
      </c>
      <c r="F24" s="49">
        <v>93</v>
      </c>
      <c r="G24" s="49">
        <v>0</v>
      </c>
      <c r="H24" s="49">
        <v>1</v>
      </c>
      <c r="I24" s="49">
        <v>0</v>
      </c>
      <c r="J24" s="49">
        <v>0</v>
      </c>
      <c r="K24" s="49">
        <v>0</v>
      </c>
      <c r="L24" s="49">
        <v>0</v>
      </c>
      <c r="M24" s="49">
        <v>0</v>
      </c>
      <c r="N24" s="49">
        <v>0</v>
      </c>
      <c r="O24" s="49">
        <v>0</v>
      </c>
      <c r="P24" s="49">
        <v>0</v>
      </c>
      <c r="Q24" s="51">
        <v>105</v>
      </c>
    </row>
    <row r="25" spans="1:19">
      <c r="A25" s="48" t="s">
        <v>52</v>
      </c>
      <c r="B25" s="49">
        <v>0</v>
      </c>
      <c r="C25" s="50">
        <v>2</v>
      </c>
      <c r="D25" s="49">
        <v>14</v>
      </c>
      <c r="E25" s="49">
        <v>1</v>
      </c>
      <c r="F25" s="49">
        <v>62</v>
      </c>
      <c r="G25" s="49">
        <v>0</v>
      </c>
      <c r="H25" s="49">
        <v>0</v>
      </c>
      <c r="I25" s="49">
        <v>0</v>
      </c>
      <c r="J25" s="49">
        <v>0</v>
      </c>
      <c r="K25" s="49">
        <v>2</v>
      </c>
      <c r="L25" s="49">
        <v>1</v>
      </c>
      <c r="M25" s="49">
        <v>0</v>
      </c>
      <c r="N25" s="49">
        <v>0</v>
      </c>
      <c r="O25" s="49">
        <v>0</v>
      </c>
      <c r="P25" s="49">
        <v>1</v>
      </c>
      <c r="Q25" s="51">
        <v>83</v>
      </c>
    </row>
    <row r="26" spans="1:19">
      <c r="A26" s="48" t="s">
        <v>56</v>
      </c>
      <c r="B26" s="49">
        <v>11</v>
      </c>
      <c r="C26" s="50">
        <v>4</v>
      </c>
      <c r="D26" s="49">
        <v>9</v>
      </c>
      <c r="E26" s="49">
        <v>0</v>
      </c>
      <c r="F26" s="49">
        <v>83</v>
      </c>
      <c r="G26" s="49">
        <v>0</v>
      </c>
      <c r="H26" s="49">
        <v>2</v>
      </c>
      <c r="I26" s="49">
        <v>0</v>
      </c>
      <c r="J26" s="49">
        <v>0</v>
      </c>
      <c r="K26" s="49">
        <v>0</v>
      </c>
      <c r="L26" s="49">
        <v>0</v>
      </c>
      <c r="M26" s="49">
        <v>0</v>
      </c>
      <c r="N26" s="49">
        <v>3</v>
      </c>
      <c r="O26" s="49">
        <v>0</v>
      </c>
      <c r="P26" s="49">
        <v>0</v>
      </c>
      <c r="Q26" s="51">
        <v>112</v>
      </c>
    </row>
    <row r="27" spans="1:19">
      <c r="A27" s="48" t="s">
        <v>47</v>
      </c>
      <c r="B27" s="49">
        <v>3</v>
      </c>
      <c r="C27" s="50">
        <v>5</v>
      </c>
      <c r="D27" s="49">
        <v>7</v>
      </c>
      <c r="E27" s="49">
        <v>1</v>
      </c>
      <c r="F27" s="49">
        <v>131</v>
      </c>
      <c r="G27" s="49">
        <v>0</v>
      </c>
      <c r="H27" s="49">
        <v>0</v>
      </c>
      <c r="I27" s="49">
        <v>0</v>
      </c>
      <c r="J27" s="49">
        <v>1</v>
      </c>
      <c r="K27" s="49">
        <v>0</v>
      </c>
      <c r="L27" s="49">
        <v>0</v>
      </c>
      <c r="M27" s="49">
        <v>0</v>
      </c>
      <c r="N27" s="49">
        <v>0</v>
      </c>
      <c r="O27" s="49">
        <v>0</v>
      </c>
      <c r="P27" s="49">
        <v>0</v>
      </c>
      <c r="Q27" s="51">
        <v>148</v>
      </c>
    </row>
    <row r="28" spans="1:19">
      <c r="A28" s="48" t="s">
        <v>107</v>
      </c>
      <c r="B28" s="49">
        <v>4</v>
      </c>
      <c r="C28" s="50">
        <v>6</v>
      </c>
      <c r="D28" s="49">
        <v>27</v>
      </c>
      <c r="E28" s="49">
        <v>1</v>
      </c>
      <c r="F28" s="49">
        <v>0</v>
      </c>
      <c r="G28" s="49">
        <v>271</v>
      </c>
      <c r="H28" s="49">
        <v>4</v>
      </c>
      <c r="I28" s="49">
        <v>1</v>
      </c>
      <c r="J28" s="49">
        <v>1</v>
      </c>
      <c r="K28" s="49">
        <v>23</v>
      </c>
      <c r="L28" s="49">
        <v>18</v>
      </c>
      <c r="M28" s="49">
        <v>42</v>
      </c>
      <c r="N28" s="49">
        <v>0</v>
      </c>
      <c r="O28" s="49">
        <v>10</v>
      </c>
      <c r="P28" s="49">
        <v>7</v>
      </c>
      <c r="Q28" s="51">
        <v>415</v>
      </c>
    </row>
    <row r="29" spans="1:19">
      <c r="A29" s="65" t="s">
        <v>55</v>
      </c>
      <c r="B29" s="49">
        <v>3</v>
      </c>
      <c r="C29" s="50">
        <v>4</v>
      </c>
      <c r="D29" s="49">
        <v>67</v>
      </c>
      <c r="E29" s="49">
        <v>1</v>
      </c>
      <c r="F29" s="49">
        <v>4</v>
      </c>
      <c r="G29" s="49">
        <v>6</v>
      </c>
      <c r="H29" s="49">
        <v>5</v>
      </c>
      <c r="I29" s="49">
        <v>2</v>
      </c>
      <c r="J29" s="49">
        <v>7</v>
      </c>
      <c r="K29" s="49">
        <v>12</v>
      </c>
      <c r="L29" s="66">
        <v>1547</v>
      </c>
      <c r="M29" s="49">
        <v>9</v>
      </c>
      <c r="N29" s="49">
        <v>0</v>
      </c>
      <c r="O29" s="49">
        <v>2</v>
      </c>
      <c r="P29" s="49">
        <v>20</v>
      </c>
      <c r="Q29" s="51">
        <v>1689</v>
      </c>
    </row>
    <row r="30" spans="1:19">
      <c r="A30" s="48" t="s">
        <v>108</v>
      </c>
      <c r="B30" s="49">
        <v>0</v>
      </c>
      <c r="C30" s="50">
        <v>0</v>
      </c>
      <c r="D30" s="49">
        <v>12</v>
      </c>
      <c r="E30" s="49">
        <v>0</v>
      </c>
      <c r="F30" s="49">
        <v>0</v>
      </c>
      <c r="G30" s="49">
        <v>64</v>
      </c>
      <c r="H30" s="49">
        <v>3</v>
      </c>
      <c r="I30" s="49">
        <v>1</v>
      </c>
      <c r="J30" s="49">
        <v>0</v>
      </c>
      <c r="K30" s="49">
        <v>5</v>
      </c>
      <c r="L30" s="49">
        <v>9</v>
      </c>
      <c r="M30" s="49">
        <v>24</v>
      </c>
      <c r="N30" s="49">
        <v>0</v>
      </c>
      <c r="O30" s="49">
        <v>5</v>
      </c>
      <c r="P30" s="49">
        <v>0</v>
      </c>
      <c r="Q30" s="51">
        <v>123</v>
      </c>
    </row>
    <row r="31" spans="1:19">
      <c r="A31" s="48" t="s">
        <v>44</v>
      </c>
      <c r="B31" s="49">
        <v>5</v>
      </c>
      <c r="C31" s="50">
        <v>0</v>
      </c>
      <c r="D31" s="49">
        <v>5</v>
      </c>
      <c r="E31" s="49">
        <v>0</v>
      </c>
      <c r="F31" s="49">
        <v>112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51">
        <v>122</v>
      </c>
    </row>
    <row r="32" spans="1:19">
      <c r="A32" s="48" t="s">
        <v>42</v>
      </c>
      <c r="B32" s="49">
        <v>8</v>
      </c>
      <c r="C32" s="50">
        <v>1</v>
      </c>
      <c r="D32" s="49">
        <v>33</v>
      </c>
      <c r="E32" s="49">
        <v>1</v>
      </c>
      <c r="F32" s="49">
        <v>131</v>
      </c>
      <c r="G32" s="49">
        <v>0</v>
      </c>
      <c r="H32" s="49">
        <v>1</v>
      </c>
      <c r="I32" s="49">
        <v>3</v>
      </c>
      <c r="J32" s="49">
        <v>0</v>
      </c>
      <c r="K32" s="49">
        <v>0</v>
      </c>
      <c r="L32" s="49">
        <v>1</v>
      </c>
      <c r="M32" s="49">
        <v>0</v>
      </c>
      <c r="N32" s="49">
        <v>0</v>
      </c>
      <c r="O32" s="49">
        <v>2</v>
      </c>
      <c r="P32" s="49">
        <v>1</v>
      </c>
      <c r="Q32" s="51">
        <v>182</v>
      </c>
    </row>
    <row r="33" spans="1:17">
      <c r="A33" s="67" t="s">
        <v>57</v>
      </c>
      <c r="B33" s="49">
        <v>0</v>
      </c>
      <c r="C33" s="50">
        <v>3</v>
      </c>
      <c r="D33" s="49">
        <v>60</v>
      </c>
      <c r="E33" s="49">
        <v>5</v>
      </c>
      <c r="F33" s="49">
        <v>0</v>
      </c>
      <c r="G33" s="49">
        <v>2</v>
      </c>
      <c r="H33" s="49">
        <v>27</v>
      </c>
      <c r="I33" s="68">
        <v>779</v>
      </c>
      <c r="J33" s="49">
        <v>1</v>
      </c>
      <c r="K33" s="49">
        <v>6</v>
      </c>
      <c r="L33" s="49">
        <v>9</v>
      </c>
      <c r="M33" s="49">
        <v>1</v>
      </c>
      <c r="N33" s="49">
        <v>0</v>
      </c>
      <c r="O33" s="49">
        <v>0</v>
      </c>
      <c r="P33" s="49">
        <v>4</v>
      </c>
      <c r="Q33" s="51">
        <v>897</v>
      </c>
    </row>
    <row r="34" spans="1:17">
      <c r="A34" s="48" t="s">
        <v>109</v>
      </c>
      <c r="B34" s="49">
        <v>622</v>
      </c>
      <c r="C34" s="50">
        <v>52</v>
      </c>
      <c r="D34" s="49">
        <v>970</v>
      </c>
      <c r="E34" s="49">
        <v>4</v>
      </c>
      <c r="F34" s="49">
        <v>145</v>
      </c>
      <c r="G34" s="49">
        <v>72</v>
      </c>
      <c r="H34" s="49">
        <v>95</v>
      </c>
      <c r="I34" s="49">
        <v>27</v>
      </c>
      <c r="J34" s="49">
        <v>57</v>
      </c>
      <c r="K34" s="49">
        <v>168</v>
      </c>
      <c r="L34" s="49">
        <v>50</v>
      </c>
      <c r="M34" s="49">
        <v>11</v>
      </c>
      <c r="N34" s="49">
        <v>8</v>
      </c>
      <c r="O34" s="49">
        <v>44</v>
      </c>
      <c r="P34" s="49">
        <v>38</v>
      </c>
      <c r="Q34" s="51">
        <v>2363</v>
      </c>
    </row>
    <row r="35" spans="1:17">
      <c r="A35" s="48" t="s">
        <v>110</v>
      </c>
      <c r="B35" s="49">
        <v>1</v>
      </c>
      <c r="C35" s="50">
        <v>1</v>
      </c>
      <c r="D35" s="49">
        <v>41</v>
      </c>
      <c r="E35" s="49">
        <v>0</v>
      </c>
      <c r="F35" s="49">
        <v>1</v>
      </c>
      <c r="G35" s="49">
        <v>1</v>
      </c>
      <c r="H35" s="49">
        <v>2</v>
      </c>
      <c r="I35" s="49">
        <v>0</v>
      </c>
      <c r="J35" s="49">
        <v>2</v>
      </c>
      <c r="K35" s="49">
        <v>3</v>
      </c>
      <c r="L35" s="49">
        <v>1</v>
      </c>
      <c r="M35" s="49">
        <v>0</v>
      </c>
      <c r="N35" s="49">
        <v>0</v>
      </c>
      <c r="O35" s="49">
        <v>3</v>
      </c>
      <c r="P35" s="49">
        <v>0</v>
      </c>
      <c r="Q35" s="51">
        <v>56</v>
      </c>
    </row>
    <row r="36" spans="1:17">
      <c r="A36" s="48" t="s">
        <v>111</v>
      </c>
      <c r="B36" s="49">
        <v>56</v>
      </c>
      <c r="C36" s="50">
        <v>14</v>
      </c>
      <c r="D36" s="49">
        <v>443</v>
      </c>
      <c r="E36" s="49">
        <v>11</v>
      </c>
      <c r="F36" s="49">
        <v>6</v>
      </c>
      <c r="G36" s="49">
        <v>13</v>
      </c>
      <c r="H36" s="49">
        <v>9</v>
      </c>
      <c r="I36" s="49">
        <v>2</v>
      </c>
      <c r="J36" s="49">
        <v>7</v>
      </c>
      <c r="K36" s="49">
        <v>29</v>
      </c>
      <c r="L36" s="49">
        <v>7</v>
      </c>
      <c r="M36" s="49">
        <v>1</v>
      </c>
      <c r="N36" s="49">
        <v>3</v>
      </c>
      <c r="O36" s="49">
        <v>20</v>
      </c>
      <c r="P36" s="49">
        <v>31</v>
      </c>
      <c r="Q36" s="51">
        <v>652</v>
      </c>
    </row>
    <row r="37" spans="1:17">
      <c r="A37" s="69" t="s">
        <v>1</v>
      </c>
      <c r="B37" s="70">
        <v>4142</v>
      </c>
      <c r="C37" s="70">
        <v>2693</v>
      </c>
      <c r="D37" s="70">
        <v>19415</v>
      </c>
      <c r="E37" s="70">
        <v>194</v>
      </c>
      <c r="F37" s="70">
        <v>2344</v>
      </c>
      <c r="G37" s="70">
        <v>2066</v>
      </c>
      <c r="H37" s="70">
        <v>2214</v>
      </c>
      <c r="I37" s="70">
        <v>844</v>
      </c>
      <c r="J37" s="70">
        <v>1529</v>
      </c>
      <c r="K37" s="70">
        <v>3940</v>
      </c>
      <c r="L37" s="70">
        <v>2155</v>
      </c>
      <c r="M37" s="70">
        <v>528</v>
      </c>
      <c r="N37" s="70">
        <v>644</v>
      </c>
      <c r="O37" s="70">
        <v>2969</v>
      </c>
      <c r="P37" s="70">
        <v>4578</v>
      </c>
      <c r="Q37" s="51">
        <v>50255</v>
      </c>
    </row>
    <row r="38" spans="1:17" ht="34.799999999999997" thickBot="1">
      <c r="A38" s="71" t="s">
        <v>272</v>
      </c>
      <c r="B38" s="72">
        <f>B7/B37</f>
        <v>0.25977788507967164</v>
      </c>
      <c r="C38" s="72">
        <f>C5/C37</f>
        <v>0.76828815447456367</v>
      </c>
      <c r="D38" s="73"/>
      <c r="E38" s="73"/>
      <c r="F38" s="72">
        <f>F6/F37</f>
        <v>0.44112627986348124</v>
      </c>
      <c r="G38" s="72">
        <f>G22/G37</f>
        <v>0.52032913843175221</v>
      </c>
      <c r="H38" s="73"/>
      <c r="I38" s="72">
        <f>I33/I37</f>
        <v>0.92298578199052128</v>
      </c>
      <c r="J38" s="72">
        <f>J21/J37</f>
        <v>0.81556572923479398</v>
      </c>
      <c r="K38" s="73"/>
      <c r="L38" s="72">
        <f>L29/L37</f>
        <v>0.71786542923433871</v>
      </c>
      <c r="M38" s="72">
        <f>M15/M37</f>
        <v>0.61931818181818177</v>
      </c>
      <c r="N38" s="73"/>
      <c r="O38" s="73"/>
      <c r="P38" s="73"/>
      <c r="Q38" s="74"/>
    </row>
    <row r="39" spans="1:17">
      <c r="A39" s="10"/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75"/>
    </row>
    <row r="40" spans="1:17">
      <c r="A40" s="10"/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75"/>
    </row>
    <row r="41" spans="1:17">
      <c r="A41" s="10"/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75"/>
    </row>
    <row r="42" spans="1:17">
      <c r="A42" s="10"/>
      <c r="B42" s="76"/>
      <c r="C42" s="76"/>
      <c r="D42" s="76"/>
      <c r="E42" s="76"/>
      <c r="F42" s="76"/>
      <c r="G42" s="76"/>
      <c r="H42" s="76"/>
      <c r="I42" s="76"/>
      <c r="J42" s="76"/>
      <c r="K42" s="76"/>
      <c r="L42" s="76"/>
      <c r="M42" s="76"/>
      <c r="N42" s="76"/>
      <c r="O42" s="76"/>
      <c r="P42" s="76"/>
      <c r="Q42" s="77"/>
    </row>
    <row r="43" spans="1:17">
      <c r="A43" s="10"/>
      <c r="B43" s="76"/>
      <c r="C43" s="76"/>
      <c r="D43" s="76"/>
      <c r="E43" s="76"/>
      <c r="F43" s="76"/>
      <c r="G43" s="76"/>
      <c r="H43" s="76"/>
      <c r="I43" s="76"/>
      <c r="J43" s="76"/>
      <c r="K43" s="76"/>
      <c r="L43" s="76"/>
      <c r="M43" s="76"/>
      <c r="N43" s="76"/>
      <c r="O43" s="76"/>
      <c r="P43" s="76"/>
      <c r="Q43" s="77"/>
    </row>
    <row r="44" spans="1:17">
      <c r="A44" s="10"/>
      <c r="B44" s="78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7"/>
    </row>
    <row r="45" spans="1:17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79"/>
    </row>
  </sheetData>
  <mergeCells count="1">
    <mergeCell ref="A1:Q1"/>
  </mergeCells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12</vt:i4>
      </vt:variant>
    </vt:vector>
  </HeadingPairs>
  <TitlesOfParts>
    <vt:vector size="32" baseType="lpstr">
      <vt:lpstr>Surfaces et places</vt:lpstr>
      <vt:lpstr>Jours ouverts</vt:lpstr>
      <vt:lpstr>Ratio Entrées prêts jours</vt:lpstr>
      <vt:lpstr>Entrées</vt:lpstr>
      <vt:lpstr>Site</vt:lpstr>
      <vt:lpstr>Abonnés 1 jour</vt:lpstr>
      <vt:lpstr>Abonnés au 31</vt:lpstr>
      <vt:lpstr>Abonnés au 31 caté </vt:lpstr>
      <vt:lpstr>Abonnés communes et %</vt:lpstr>
      <vt:lpstr>Récap abo communes</vt:lpstr>
      <vt:lpstr>Abonnés au 31 âges</vt:lpstr>
      <vt:lpstr>Abonnés au 31 CSP</vt:lpstr>
      <vt:lpstr>Emprunteurs 1 prêt</vt:lpstr>
      <vt:lpstr>Prêts</vt:lpstr>
      <vt:lpstr>Prêts numériques</vt:lpstr>
      <vt:lpstr>Prêts cate abonnés</vt:lpstr>
      <vt:lpstr>Collection LP&amp;Pat</vt:lpstr>
      <vt:lpstr>Prêts collection regroupement</vt:lpstr>
      <vt:lpstr>Prêts par domaine</vt:lpstr>
      <vt:lpstr>Périodiques</vt:lpstr>
      <vt:lpstr>'Abonnés au 31'!Zone_d_impression</vt:lpstr>
      <vt:lpstr>'Abonnés au 31 âges'!Zone_d_impression</vt:lpstr>
      <vt:lpstr>'Abonnés au 31 caté '!Zone_d_impression</vt:lpstr>
      <vt:lpstr>'Abonnés au 31 CSP'!Zone_d_impression</vt:lpstr>
      <vt:lpstr>'Collection LP&amp;Pat'!Zone_d_impression</vt:lpstr>
      <vt:lpstr>Entrées!Zone_d_impression</vt:lpstr>
      <vt:lpstr>Prêts!Zone_d_impression</vt:lpstr>
      <vt:lpstr>'Prêts cate abonnés'!Zone_d_impression</vt:lpstr>
      <vt:lpstr>'Prêts collection regroupement'!Zone_d_impression</vt:lpstr>
      <vt:lpstr>'Prêts numériques'!Zone_d_impression</vt:lpstr>
      <vt:lpstr>'Récap abo communes'!Zone_d_impression</vt:lpstr>
      <vt:lpstr>Site!Zone_d_impression</vt:lpstr>
    </vt:vector>
  </TitlesOfParts>
  <Company>TransGourmet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</dc:creator>
  <cp:lastModifiedBy>BERGA frédérique</cp:lastModifiedBy>
  <cp:lastPrinted>2024-04-15T07:26:04Z</cp:lastPrinted>
  <dcterms:created xsi:type="dcterms:W3CDTF">2020-05-05T13:43:35Z</dcterms:created>
  <dcterms:modified xsi:type="dcterms:W3CDTF">2024-04-24T09:05:06Z</dcterms:modified>
</cp:coreProperties>
</file>