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NTROLE DE GESTION\OPEN DATA\"/>
    </mc:Choice>
  </mc:AlternateContent>
  <bookViews>
    <workbookView xWindow="-15" yWindow="45" windowWidth="10320" windowHeight="8115"/>
  </bookViews>
  <sheets>
    <sheet name="Surfaces et places" sheetId="107" r:id="rId1"/>
    <sheet name="Jourts ouverts" sheetId="116" r:id="rId2"/>
    <sheet name="Ratio Entrées prêts jours" sheetId="108" r:id="rId3"/>
    <sheet name="Entrées" sheetId="17" r:id="rId4"/>
    <sheet name="Site" sheetId="96" r:id="rId5"/>
    <sheet name="Abonnés 1 jour" sheetId="80" r:id="rId6"/>
    <sheet name="Abonnés au 31" sheetId="25" r:id="rId7"/>
    <sheet name="Inscits réinscrits" sheetId="112" r:id="rId8"/>
    <sheet name="Abonnés au 31 caté " sheetId="111" r:id="rId9"/>
    <sheet name="Abonnés au 31 par type d'abo" sheetId="89" r:id="rId10"/>
    <sheet name="Abonnés communes et %" sheetId="27" r:id="rId11"/>
    <sheet name="Récap abo communes" sheetId="28" r:id="rId12"/>
    <sheet name="Abonnés au 31 âges" sheetId="29" r:id="rId13"/>
    <sheet name="Abonnés au 31 CSP" sheetId="30" r:id="rId14"/>
    <sheet name="Emprunteurs 1 prêt" sheetId="31" r:id="rId15"/>
    <sheet name="Prêts" sheetId="90" r:id="rId16"/>
    <sheet name="Prêts numériques" sheetId="66" r:id="rId17"/>
    <sheet name="Réservations" sheetId="101" r:id="rId18"/>
    <sheet name="Prêts cate abonnés" sheetId="33" r:id="rId19"/>
    <sheet name="Prêt type abo" sheetId="88" r:id="rId20"/>
    <sheet name="Activité de la navette " sheetId="73" r:id="rId21"/>
    <sheet name="Retours décentralisés" sheetId="81" r:id="rId22"/>
    <sheet name="Collection LP&amp;Pat" sheetId="44" r:id="rId23"/>
    <sheet name="Prêts collection regroupement" sheetId="48" r:id="rId24"/>
    <sheet name="Prêts par domaine" sheetId="82" r:id="rId25"/>
    <sheet name="Périodiques" sheetId="87" r:id="rId26"/>
  </sheets>
  <externalReferences>
    <externalReference r:id="rId27"/>
    <externalReference r:id="rId28"/>
  </externalReferences>
  <definedNames>
    <definedName name="a" localSheetId="5">#REF!</definedName>
    <definedName name="a" localSheetId="12">#REF!</definedName>
    <definedName name="a" localSheetId="8">#REF!</definedName>
    <definedName name="a" localSheetId="13">#REF!</definedName>
    <definedName name="a" localSheetId="9">#REF!</definedName>
    <definedName name="a" localSheetId="14">#REF!</definedName>
    <definedName name="a" localSheetId="7">#REF!</definedName>
    <definedName name="a" localSheetId="1">#REF!</definedName>
    <definedName name="a" localSheetId="19">#REF!</definedName>
    <definedName name="a" localSheetId="16">#REF!</definedName>
    <definedName name="a" localSheetId="2">#REF!</definedName>
    <definedName name="a" localSheetId="17">#REF!</definedName>
    <definedName name="a" localSheetId="21">#REF!</definedName>
    <definedName name="a" localSheetId="4">#REF!</definedName>
    <definedName name="a">#REF!</definedName>
    <definedName name="d">#REF!</definedName>
    <definedName name="e" localSheetId="5">#REF!</definedName>
    <definedName name="e" localSheetId="12">#REF!</definedName>
    <definedName name="e" localSheetId="8">#REF!</definedName>
    <definedName name="e" localSheetId="13">#REF!</definedName>
    <definedName name="e" localSheetId="9">#REF!</definedName>
    <definedName name="e" localSheetId="14">#REF!</definedName>
    <definedName name="e" localSheetId="7">#REF!</definedName>
    <definedName name="e" localSheetId="1">#REF!</definedName>
    <definedName name="e" localSheetId="19">#REF!</definedName>
    <definedName name="e" localSheetId="16">#REF!</definedName>
    <definedName name="e" localSheetId="2">#REF!</definedName>
    <definedName name="e" localSheetId="11">#REF!</definedName>
    <definedName name="e" localSheetId="17">#REF!</definedName>
    <definedName name="e" localSheetId="21">#REF!</definedName>
    <definedName name="e" localSheetId="4">#REF!</definedName>
    <definedName name="e">#REF!</definedName>
    <definedName name="Excel_BuiltIn__FilterDatabase_1" localSheetId="5">#REF!</definedName>
    <definedName name="Excel_BuiltIn__FilterDatabase_1" localSheetId="12">#REF!</definedName>
    <definedName name="Excel_BuiltIn__FilterDatabase_1" localSheetId="8">#REF!</definedName>
    <definedName name="Excel_BuiltIn__FilterDatabase_1" localSheetId="13">#REF!</definedName>
    <definedName name="Excel_BuiltIn__FilterDatabase_1" localSheetId="9">#REF!</definedName>
    <definedName name="Excel_BuiltIn__FilterDatabase_1" localSheetId="20">#REF!</definedName>
    <definedName name="Excel_BuiltIn__FilterDatabase_1" localSheetId="14">#REF!</definedName>
    <definedName name="Excel_BuiltIn__FilterDatabase_1" localSheetId="7">#REF!</definedName>
    <definedName name="Excel_BuiltIn__FilterDatabase_1" localSheetId="1">#REF!</definedName>
    <definedName name="Excel_BuiltIn__FilterDatabase_1" localSheetId="19">#REF!</definedName>
    <definedName name="Excel_BuiltIn__FilterDatabase_1" localSheetId="16">#REF!</definedName>
    <definedName name="Excel_BuiltIn__FilterDatabase_1" localSheetId="2">#REF!</definedName>
    <definedName name="Excel_BuiltIn__FilterDatabase_1" localSheetId="11">#REF!</definedName>
    <definedName name="Excel_BuiltIn__FilterDatabase_1" localSheetId="17">#REF!</definedName>
    <definedName name="Excel_BuiltIn__FilterDatabase_1" localSheetId="21">#REF!</definedName>
    <definedName name="Excel_BuiltIn__FilterDatabase_1" localSheetId="4">#REF!</definedName>
    <definedName name="Excel_BuiltIn__FilterDatabase_1">#REF!</definedName>
    <definedName name="Excel_BuiltIn__FilterDatabase_2" localSheetId="5">#REF!</definedName>
    <definedName name="Excel_BuiltIn__FilterDatabase_2" localSheetId="12">#REF!</definedName>
    <definedName name="Excel_BuiltIn__FilterDatabase_2" localSheetId="8">#REF!</definedName>
    <definedName name="Excel_BuiltIn__FilterDatabase_2" localSheetId="13">#REF!</definedName>
    <definedName name="Excel_BuiltIn__FilterDatabase_2" localSheetId="9">#REF!</definedName>
    <definedName name="Excel_BuiltIn__FilterDatabase_2" localSheetId="20">#REF!</definedName>
    <definedName name="Excel_BuiltIn__FilterDatabase_2" localSheetId="14">#REF!</definedName>
    <definedName name="Excel_BuiltIn__FilterDatabase_2" localSheetId="7">#REF!</definedName>
    <definedName name="Excel_BuiltIn__FilterDatabase_2" localSheetId="19">#REF!</definedName>
    <definedName name="Excel_BuiltIn__FilterDatabase_2" localSheetId="16">#REF!</definedName>
    <definedName name="Excel_BuiltIn__FilterDatabase_2" localSheetId="2">#REF!</definedName>
    <definedName name="Excel_BuiltIn__FilterDatabase_2" localSheetId="11">#REF!</definedName>
    <definedName name="Excel_BuiltIn__FilterDatabase_2" localSheetId="17">#REF!</definedName>
    <definedName name="Excel_BuiltIn__FilterDatabase_2" localSheetId="21">#REF!</definedName>
    <definedName name="Excel_BuiltIn__FilterDatabase_2" localSheetId="4">#REF!</definedName>
    <definedName name="Excel_BuiltIn__FilterDatabase_2">#REF!</definedName>
    <definedName name="jfd" localSheetId="8">#REF!</definedName>
    <definedName name="jfd" localSheetId="9">#REF!</definedName>
    <definedName name="jfd" localSheetId="7">#REF!</definedName>
    <definedName name="jfd" localSheetId="19">#REF!</definedName>
    <definedName name="jfd" localSheetId="16">#REF!</definedName>
    <definedName name="jfd" localSheetId="4">#REF!</definedName>
    <definedName name="jfd">#REF!</definedName>
    <definedName name="lll" localSheetId="5">#REF!</definedName>
    <definedName name="lll" localSheetId="12">#REF!</definedName>
    <definedName name="lll" localSheetId="8">#REF!</definedName>
    <definedName name="lll" localSheetId="13">#REF!</definedName>
    <definedName name="lll" localSheetId="9">#REF!</definedName>
    <definedName name="lll" localSheetId="7">#REF!</definedName>
    <definedName name="lll" localSheetId="19">#REF!</definedName>
    <definedName name="lll" localSheetId="16">#REF!</definedName>
    <definedName name="lll" localSheetId="2">#REF!</definedName>
    <definedName name="lll" localSheetId="17">#REF!</definedName>
    <definedName name="lll" localSheetId="21">#REF!</definedName>
    <definedName name="lll" localSheetId="4">#REF!</definedName>
    <definedName name="lll">#REF!</definedName>
    <definedName name="m" localSheetId="5">#REF!</definedName>
    <definedName name="m" localSheetId="8">#REF!</definedName>
    <definedName name="m" localSheetId="9">#REF!</definedName>
    <definedName name="m" localSheetId="7">#REF!</definedName>
    <definedName name="m" localSheetId="19">#REF!</definedName>
    <definedName name="m" localSheetId="16">#REF!</definedName>
    <definedName name="m" localSheetId="2">#REF!</definedName>
    <definedName name="m" localSheetId="17">#REF!</definedName>
    <definedName name="m" localSheetId="21">#REF!</definedName>
    <definedName name="m" localSheetId="4">#REF!</definedName>
    <definedName name="m">#REF!</definedName>
    <definedName name="o">#REF!</definedName>
    <definedName name="p" localSheetId="5">#REF!</definedName>
    <definedName name="p" localSheetId="12">#REF!</definedName>
    <definedName name="p" localSheetId="8">#REF!</definedName>
    <definedName name="p" localSheetId="13">#REF!</definedName>
    <definedName name="p" localSheetId="9">#REF!</definedName>
    <definedName name="p" localSheetId="7">#REF!</definedName>
    <definedName name="p" localSheetId="19">#REF!</definedName>
    <definedName name="p" localSheetId="16">#REF!</definedName>
    <definedName name="p" localSheetId="2">#REF!</definedName>
    <definedName name="p" localSheetId="17">#REF!</definedName>
    <definedName name="p" localSheetId="21">#REF!</definedName>
    <definedName name="p" localSheetId="4">#REF!</definedName>
    <definedName name="p">#REF!</definedName>
    <definedName name="s" localSheetId="8">#REF!</definedName>
    <definedName name="s" localSheetId="7">#REF!</definedName>
    <definedName name="s">#REF!</definedName>
    <definedName name="_xlnm.Print_Area" localSheetId="6">'Abonnés au 31'!$A$1:$S$31</definedName>
    <definedName name="_xlnm.Print_Area" localSheetId="12">'Abonnés au 31 âges'!$A$1:$AF$33</definedName>
    <definedName name="_xlnm.Print_Area" localSheetId="8">'Abonnés au 31 caté '!$A$1:$R$33</definedName>
    <definedName name="_xlnm.Print_Area" localSheetId="13">'Abonnés au 31 CSP'!$A$1:$R$31</definedName>
    <definedName name="_xlnm.Print_Area" localSheetId="20">'Activité de la navette '!$A$1:$T$36</definedName>
    <definedName name="_xlnm.Print_Area" localSheetId="22">'Collection LP&amp;Pat'!$A$1:$Q$30</definedName>
    <definedName name="_xlnm.Print_Area" localSheetId="3">Entrées!$A$1:$P$34</definedName>
    <definedName name="_xlnm.Print_Area" localSheetId="7">'Inscits réinscrits'!$A$1:$S$32</definedName>
    <definedName name="_xlnm.Print_Area" localSheetId="15">Prêts!$A$1:$Q$35</definedName>
    <definedName name="_xlnm.Print_Area" localSheetId="18">'Prêts cate abonnés'!$A$1:$R$31</definedName>
    <definedName name="_xlnm.Print_Area" localSheetId="23">'Prêts collection regroupement'!$A$1:$Q$35</definedName>
    <definedName name="_xlnm.Print_Area" localSheetId="16">'Prêts numériques'!$A$1:$Q$34</definedName>
    <definedName name="_xlnm.Print_Area" localSheetId="11">'Récap abo communes'!$A$1:$T$34</definedName>
    <definedName name="_xlnm.Print_Area" localSheetId="17">Réservations!$A$1:$P$35</definedName>
    <definedName name="_xlnm.Print_Area" localSheetId="4">Site!$A$1:$L$33</definedName>
  </definedNames>
  <calcPr calcId="162913"/>
</workbook>
</file>

<file path=xl/calcChain.xml><?xml version="1.0" encoding="utf-8"?>
<calcChain xmlns="http://schemas.openxmlformats.org/spreadsheetml/2006/main">
  <c r="D25" i="87" l="1"/>
  <c r="R13" i="48" l="1"/>
  <c r="R5" i="48"/>
  <c r="R6" i="48"/>
  <c r="R7" i="48"/>
  <c r="R8" i="48"/>
  <c r="R9" i="48"/>
  <c r="R10" i="48"/>
  <c r="R11" i="48"/>
  <c r="R12" i="48"/>
  <c r="R4" i="48"/>
  <c r="Q17" i="44" l="1"/>
  <c r="Q5" i="88" l="1"/>
  <c r="Q6" i="88"/>
  <c r="R6" i="88" s="1"/>
  <c r="Q7" i="88"/>
  <c r="Q8" i="88"/>
  <c r="R8" i="88" s="1"/>
  <c r="Q9" i="88"/>
  <c r="R9" i="88" s="1"/>
  <c r="Q10" i="88"/>
  <c r="Q11" i="88"/>
  <c r="R11" i="88" s="1"/>
  <c r="Q12" i="88"/>
  <c r="R12" i="88" s="1"/>
  <c r="Q13" i="88"/>
  <c r="Q14" i="88"/>
  <c r="R14" i="88" s="1"/>
  <c r="Q15" i="88"/>
  <c r="Q16" i="88"/>
  <c r="R16" i="88" s="1"/>
  <c r="Q17" i="88"/>
  <c r="R17" i="88" s="1"/>
  <c r="Q18" i="88"/>
  <c r="R18" i="88" s="1"/>
  <c r="Q4" i="88"/>
  <c r="R5" i="88"/>
  <c r="R7" i="88"/>
  <c r="R10" i="88"/>
  <c r="R13" i="88"/>
  <c r="R15" i="88"/>
  <c r="R4" i="88"/>
  <c r="E20" i="81" l="1"/>
  <c r="F20" i="81"/>
  <c r="G20" i="81"/>
  <c r="H20" i="81"/>
  <c r="I20" i="81"/>
  <c r="J20" i="81"/>
  <c r="K20" i="81"/>
  <c r="L20" i="81"/>
  <c r="M20" i="81"/>
  <c r="N20" i="81"/>
  <c r="O20" i="81"/>
  <c r="P20" i="81"/>
  <c r="Q20" i="81"/>
  <c r="R20" i="81"/>
  <c r="D20" i="81"/>
  <c r="S6" i="81"/>
  <c r="S7" i="81"/>
  <c r="S8" i="81"/>
  <c r="S9" i="81"/>
  <c r="S10" i="81"/>
  <c r="S11" i="81"/>
  <c r="S12" i="81"/>
  <c r="S13" i="81"/>
  <c r="S14" i="81"/>
  <c r="S15" i="81"/>
  <c r="S16" i="81"/>
  <c r="S17" i="81"/>
  <c r="S18" i="81"/>
  <c r="S19" i="81"/>
  <c r="S5" i="81"/>
  <c r="J13" i="96"/>
  <c r="S20" i="81" l="1"/>
  <c r="P15" i="116"/>
  <c r="O15" i="116"/>
  <c r="N15" i="116"/>
  <c r="M15" i="116"/>
  <c r="L15" i="116"/>
  <c r="K15" i="116"/>
  <c r="J15" i="116"/>
  <c r="I15" i="116"/>
  <c r="H15" i="116"/>
  <c r="G15" i="116"/>
  <c r="F15" i="116"/>
  <c r="E15" i="116"/>
  <c r="D15" i="116"/>
  <c r="B15" i="116"/>
  <c r="J12" i="96" l="1"/>
  <c r="D19" i="44" l="1"/>
  <c r="D27" i="96" l="1"/>
  <c r="Q24" i="66"/>
  <c r="P24" i="66"/>
  <c r="O24" i="66"/>
  <c r="P4" i="17" l="1"/>
  <c r="Q4" i="44" l="1"/>
  <c r="Q5" i="44"/>
  <c r="Q6" i="44"/>
  <c r="Q7" i="44"/>
  <c r="Q8" i="44"/>
  <c r="Q9" i="44"/>
  <c r="Q10" i="44"/>
  <c r="Q11" i="44"/>
  <c r="Q12" i="44"/>
  <c r="Q13" i="44"/>
  <c r="Q14" i="44"/>
  <c r="Q15" i="44"/>
  <c r="Q16" i="44"/>
  <c r="Q18" i="44"/>
  <c r="Q3" i="44"/>
  <c r="F19" i="108" l="1"/>
  <c r="D19" i="108"/>
  <c r="G17" i="108"/>
  <c r="E17" i="108"/>
  <c r="G16" i="108"/>
  <c r="E16" i="108"/>
  <c r="G15" i="108"/>
  <c r="E15" i="108"/>
  <c r="G14" i="108"/>
  <c r="E14" i="108"/>
  <c r="G13" i="108"/>
  <c r="E13" i="108"/>
  <c r="G12" i="108"/>
  <c r="E12" i="108"/>
  <c r="G11" i="108"/>
  <c r="E11" i="108"/>
  <c r="G10" i="108"/>
  <c r="E10" i="108"/>
  <c r="G9" i="108"/>
  <c r="E9" i="108"/>
  <c r="G8" i="108"/>
  <c r="E8" i="108"/>
  <c r="G7" i="108"/>
  <c r="E7" i="108"/>
  <c r="G5" i="108"/>
  <c r="E5" i="108"/>
  <c r="G4" i="108"/>
  <c r="E4" i="108"/>
  <c r="C20" i="107"/>
  <c r="B20" i="107"/>
  <c r="J11" i="96" l="1"/>
  <c r="B13" i="48" l="1"/>
  <c r="C13" i="48"/>
  <c r="D13" i="48"/>
  <c r="E13" i="48"/>
  <c r="F13" i="48"/>
  <c r="G13" i="48"/>
  <c r="H13" i="48"/>
  <c r="I13" i="48"/>
  <c r="J13" i="48"/>
  <c r="K13" i="48"/>
  <c r="L13" i="48"/>
  <c r="M13" i="48"/>
  <c r="N13" i="48"/>
  <c r="O13" i="48"/>
  <c r="P13" i="48"/>
  <c r="Q4" i="48"/>
  <c r="Q5" i="48"/>
  <c r="Q6" i="48"/>
  <c r="Q7" i="48"/>
  <c r="Q8" i="48"/>
  <c r="Q9" i="48"/>
  <c r="Q10" i="48"/>
  <c r="Q11" i="48"/>
  <c r="Q12" i="48"/>
  <c r="Q13" i="48" l="1"/>
  <c r="H4" i="28" l="1"/>
  <c r="T4" i="28" s="1"/>
  <c r="O4" i="28" l="1"/>
  <c r="R4" i="28"/>
  <c r="B19" i="88"/>
  <c r="C19" i="88"/>
  <c r="D19" i="88"/>
  <c r="E19" i="88"/>
  <c r="F19" i="88"/>
  <c r="G19" i="88"/>
  <c r="H19" i="88"/>
  <c r="I19" i="88"/>
  <c r="J19" i="88"/>
  <c r="K19" i="88"/>
  <c r="L19" i="88"/>
  <c r="M19" i="88"/>
  <c r="N19" i="88"/>
  <c r="O19" i="88"/>
  <c r="P19" i="88"/>
  <c r="B12" i="33"/>
  <c r="C12" i="33"/>
  <c r="D12" i="33"/>
  <c r="E12" i="33"/>
  <c r="F12" i="33"/>
  <c r="G12" i="33"/>
  <c r="H12" i="33"/>
  <c r="I12" i="33"/>
  <c r="J12" i="33"/>
  <c r="K12" i="33"/>
  <c r="L12" i="33"/>
  <c r="M12" i="33"/>
  <c r="N12" i="33"/>
  <c r="O12" i="33"/>
  <c r="P12" i="33"/>
  <c r="Q3" i="33"/>
  <c r="Q4" i="33"/>
  <c r="Q5" i="33"/>
  <c r="Q6" i="33"/>
  <c r="Q7" i="33"/>
  <c r="Q8" i="33"/>
  <c r="Q9" i="33"/>
  <c r="Q10" i="33"/>
  <c r="Q11" i="33"/>
  <c r="Q12" i="33" l="1"/>
  <c r="R5" i="33" s="1"/>
  <c r="Q19" i="88"/>
  <c r="B32" i="82"/>
  <c r="C32" i="82"/>
  <c r="D32" i="82"/>
  <c r="E32" i="82"/>
  <c r="F32" i="82"/>
  <c r="G32" i="82"/>
  <c r="H32" i="82"/>
  <c r="I32" i="82"/>
  <c r="J32" i="82"/>
  <c r="K32" i="82"/>
  <c r="L32" i="82"/>
  <c r="M32" i="82"/>
  <c r="N32" i="82"/>
  <c r="O32" i="82"/>
  <c r="P32" i="82"/>
  <c r="R10" i="33" l="1"/>
  <c r="R8" i="33"/>
  <c r="R9" i="33"/>
  <c r="R3" i="33"/>
  <c r="R11" i="33"/>
  <c r="R4" i="33"/>
  <c r="R6" i="33"/>
  <c r="R7" i="33"/>
  <c r="Q32" i="82"/>
  <c r="R15" i="82" s="1"/>
  <c r="R23" i="82" l="1"/>
  <c r="R13" i="82"/>
  <c r="R29" i="82"/>
  <c r="R22" i="82"/>
  <c r="R28" i="82"/>
  <c r="R14" i="82"/>
  <c r="R3" i="82"/>
  <c r="R5" i="82"/>
  <c r="R21" i="82"/>
  <c r="R12" i="33"/>
  <c r="R19" i="88"/>
  <c r="R30" i="82"/>
  <c r="R16" i="82"/>
  <c r="R4" i="82"/>
  <c r="R6" i="82"/>
  <c r="R12" i="82"/>
  <c r="R31" i="82"/>
  <c r="R18" i="82"/>
  <c r="R27" i="82"/>
  <c r="R26" i="82"/>
  <c r="R17" i="82"/>
  <c r="R19" i="82"/>
  <c r="R32" i="82"/>
  <c r="R25" i="82"/>
  <c r="R10" i="82"/>
  <c r="R9" i="82"/>
  <c r="R11" i="82"/>
  <c r="R7" i="82"/>
  <c r="R20" i="82"/>
  <c r="R24" i="82"/>
  <c r="R8" i="82"/>
  <c r="R5" i="30" l="1"/>
  <c r="R6" i="30"/>
  <c r="R7" i="30"/>
  <c r="R8" i="30"/>
  <c r="R9" i="30"/>
  <c r="R10" i="30"/>
  <c r="R11" i="30"/>
  <c r="R12" i="30"/>
  <c r="R13" i="30"/>
  <c r="R14" i="30"/>
  <c r="R15" i="30"/>
  <c r="R16" i="30"/>
  <c r="R4" i="30"/>
  <c r="R17" i="30" s="1"/>
  <c r="AC6" i="29" l="1"/>
  <c r="AC7" i="29"/>
  <c r="AC8" i="29"/>
  <c r="AC9" i="29"/>
  <c r="AC10" i="29"/>
  <c r="AC11" i="29"/>
  <c r="AC12" i="29"/>
  <c r="AC13" i="29"/>
  <c r="AC14" i="29"/>
  <c r="AC15" i="29"/>
  <c r="AC5" i="29"/>
  <c r="AA6" i="29"/>
  <c r="AA7" i="29"/>
  <c r="AA8" i="29"/>
  <c r="AA9" i="29"/>
  <c r="AA10" i="29"/>
  <c r="AA11" i="29"/>
  <c r="AA12" i="29"/>
  <c r="AA13" i="29"/>
  <c r="AA14" i="29"/>
  <c r="AA15" i="29"/>
  <c r="AA5" i="29"/>
  <c r="Y6" i="29"/>
  <c r="Y7" i="29"/>
  <c r="Y8" i="29"/>
  <c r="Y9" i="29"/>
  <c r="Y10" i="29"/>
  <c r="Y11" i="29"/>
  <c r="Y12" i="29"/>
  <c r="Y13" i="29"/>
  <c r="Y14" i="29"/>
  <c r="Y15" i="29"/>
  <c r="Y5" i="29"/>
  <c r="W6" i="29"/>
  <c r="W7" i="29"/>
  <c r="W8" i="29"/>
  <c r="W9" i="29"/>
  <c r="W10" i="29"/>
  <c r="W11" i="29"/>
  <c r="W12" i="29"/>
  <c r="W13" i="29"/>
  <c r="W14" i="29"/>
  <c r="W15" i="29"/>
  <c r="W5" i="29"/>
  <c r="U6" i="29"/>
  <c r="U7" i="29"/>
  <c r="U8" i="29"/>
  <c r="U9" i="29"/>
  <c r="U10" i="29"/>
  <c r="U11" i="29"/>
  <c r="U12" i="29"/>
  <c r="U13" i="29"/>
  <c r="U14" i="29"/>
  <c r="U15" i="29"/>
  <c r="U5" i="29"/>
  <c r="S6" i="29"/>
  <c r="S7" i="29"/>
  <c r="S8" i="29"/>
  <c r="S9" i="29"/>
  <c r="S10" i="29"/>
  <c r="S11" i="29"/>
  <c r="S12" i="29"/>
  <c r="S13" i="29"/>
  <c r="S14" i="29"/>
  <c r="S15" i="29"/>
  <c r="S5" i="29"/>
  <c r="Q6" i="29"/>
  <c r="Q7" i="29"/>
  <c r="Q8" i="29"/>
  <c r="Q9" i="29"/>
  <c r="Q10" i="29"/>
  <c r="Q11" i="29"/>
  <c r="Q12" i="29"/>
  <c r="Q13" i="29"/>
  <c r="Q14" i="29"/>
  <c r="Q15" i="29"/>
  <c r="Q5" i="29"/>
  <c r="O6" i="29"/>
  <c r="O7" i="29"/>
  <c r="O8" i="29"/>
  <c r="O9" i="29"/>
  <c r="O10" i="29"/>
  <c r="O11" i="29"/>
  <c r="O12" i="29"/>
  <c r="O13" i="29"/>
  <c r="O14" i="29"/>
  <c r="O15" i="29"/>
  <c r="O5" i="29"/>
  <c r="M6" i="29"/>
  <c r="M7" i="29"/>
  <c r="M8" i="29"/>
  <c r="M9" i="29"/>
  <c r="M10" i="29"/>
  <c r="M11" i="29"/>
  <c r="M12" i="29"/>
  <c r="M13" i="29"/>
  <c r="M14" i="29"/>
  <c r="M15" i="29"/>
  <c r="M5" i="29"/>
  <c r="K6" i="29"/>
  <c r="K7" i="29"/>
  <c r="K8" i="29"/>
  <c r="K9" i="29"/>
  <c r="K10" i="29"/>
  <c r="K11" i="29"/>
  <c r="K12" i="29"/>
  <c r="K13" i="29"/>
  <c r="K14" i="29"/>
  <c r="K15" i="29"/>
  <c r="K5" i="29"/>
  <c r="I6" i="29"/>
  <c r="I7" i="29"/>
  <c r="I8" i="29"/>
  <c r="I9" i="29"/>
  <c r="I10" i="29"/>
  <c r="I11" i="29"/>
  <c r="I12" i="29"/>
  <c r="I13" i="29"/>
  <c r="I14" i="29"/>
  <c r="I15" i="29"/>
  <c r="I5" i="29"/>
  <c r="G6" i="29"/>
  <c r="G7" i="29"/>
  <c r="G8" i="29"/>
  <c r="G9" i="29"/>
  <c r="G10" i="29"/>
  <c r="G11" i="29"/>
  <c r="G12" i="29"/>
  <c r="G13" i="29"/>
  <c r="G14" i="29"/>
  <c r="G15" i="29"/>
  <c r="G5" i="29"/>
  <c r="E6" i="29"/>
  <c r="E7" i="29"/>
  <c r="E8" i="29"/>
  <c r="E9" i="29"/>
  <c r="E10" i="29"/>
  <c r="E11" i="29"/>
  <c r="E12" i="29"/>
  <c r="E13" i="29"/>
  <c r="E14" i="29"/>
  <c r="E15" i="29"/>
  <c r="E5" i="29"/>
  <c r="C6" i="29"/>
  <c r="C7" i="29"/>
  <c r="C8" i="29"/>
  <c r="C9" i="29"/>
  <c r="C10" i="29"/>
  <c r="C11" i="29"/>
  <c r="C12" i="29"/>
  <c r="C13" i="29"/>
  <c r="C14" i="29"/>
  <c r="C15" i="29"/>
  <c r="C5" i="29"/>
  <c r="AE6" i="29"/>
  <c r="AE7" i="29"/>
  <c r="AE8" i="29"/>
  <c r="AE9" i="29"/>
  <c r="AE10" i="29"/>
  <c r="AE11" i="29"/>
  <c r="AE12" i="29"/>
  <c r="AE13" i="29"/>
  <c r="AE14" i="29"/>
  <c r="AE5" i="29"/>
  <c r="S5" i="73" l="1"/>
  <c r="S6" i="73"/>
  <c r="S7" i="73"/>
  <c r="S8" i="73"/>
  <c r="S9" i="73"/>
  <c r="S10" i="73"/>
  <c r="S11" i="73"/>
  <c r="S12" i="73"/>
  <c r="S13" i="73"/>
  <c r="S14" i="73"/>
  <c r="S15" i="73"/>
  <c r="S16" i="73"/>
  <c r="S4" i="73"/>
  <c r="Q16" i="89"/>
  <c r="M24" i="66" l="1"/>
  <c r="L24" i="66"/>
  <c r="I24" i="66"/>
  <c r="G24" i="66"/>
  <c r="F24" i="66"/>
  <c r="D24" i="66"/>
  <c r="C24" i="66"/>
  <c r="E27" i="96"/>
  <c r="B17" i="90"/>
  <c r="C17" i="90"/>
  <c r="D17" i="90"/>
  <c r="E17" i="90"/>
  <c r="F17" i="90"/>
  <c r="G17" i="90"/>
  <c r="H17" i="90"/>
  <c r="I17" i="90"/>
  <c r="J17" i="90"/>
  <c r="K17" i="90"/>
  <c r="L17" i="90"/>
  <c r="M17" i="90"/>
  <c r="N17" i="90"/>
  <c r="O17" i="90"/>
  <c r="P17" i="90"/>
  <c r="P5" i="17"/>
  <c r="P6" i="17"/>
  <c r="P7" i="17"/>
  <c r="P8" i="17"/>
  <c r="P9" i="17"/>
  <c r="P10" i="17"/>
  <c r="P11" i="17"/>
  <c r="P12" i="17"/>
  <c r="P13" i="17"/>
  <c r="P14" i="17"/>
  <c r="P15" i="17"/>
  <c r="C16" i="17"/>
  <c r="E16" i="17"/>
  <c r="F16" i="17"/>
  <c r="G16" i="17"/>
  <c r="H16" i="17"/>
  <c r="I16" i="17"/>
  <c r="J16" i="17"/>
  <c r="K16" i="17"/>
  <c r="L16" i="17"/>
  <c r="M16" i="17"/>
  <c r="N16" i="17"/>
  <c r="O16" i="17"/>
  <c r="B16" i="17"/>
  <c r="Q17" i="90" l="1"/>
  <c r="P16" i="17"/>
  <c r="J10" i="96" l="1"/>
  <c r="C27" i="96"/>
  <c r="B27" i="96"/>
  <c r="J9" i="96"/>
  <c r="J8" i="96"/>
  <c r="J7" i="96"/>
  <c r="J6" i="96"/>
  <c r="C18" i="89" l="1"/>
  <c r="C20" i="89" s="1"/>
  <c r="D18" i="89"/>
  <c r="D20" i="89" s="1"/>
  <c r="E18" i="89"/>
  <c r="E20" i="89" s="1"/>
  <c r="F18" i="89"/>
  <c r="F20" i="89" s="1"/>
  <c r="G18" i="89"/>
  <c r="G20" i="89" s="1"/>
  <c r="H18" i="89"/>
  <c r="H20" i="89" s="1"/>
  <c r="I18" i="89"/>
  <c r="I20" i="89" s="1"/>
  <c r="J18" i="89"/>
  <c r="J20" i="89" s="1"/>
  <c r="K18" i="89"/>
  <c r="K20" i="89" s="1"/>
  <c r="L18" i="89"/>
  <c r="L20" i="89" s="1"/>
  <c r="M18" i="89"/>
  <c r="M20" i="89" s="1"/>
  <c r="N18" i="89"/>
  <c r="N20" i="89" s="1"/>
  <c r="O18" i="89"/>
  <c r="O20" i="89" s="1"/>
  <c r="P18" i="89"/>
  <c r="P20" i="89" s="1"/>
  <c r="B18" i="89"/>
  <c r="B20" i="89" s="1"/>
  <c r="Q6" i="89"/>
  <c r="Q7" i="89"/>
  <c r="Q8" i="89"/>
  <c r="Q9" i="89"/>
  <c r="Q10" i="89"/>
  <c r="Q11" i="89"/>
  <c r="Q12" i="89"/>
  <c r="Q13" i="89"/>
  <c r="Q14" i="89"/>
  <c r="Q15" i="89"/>
  <c r="Q5" i="89"/>
  <c r="Q18" i="89" l="1"/>
  <c r="R11" i="89" l="1"/>
  <c r="Q20" i="89"/>
  <c r="R17" i="89"/>
  <c r="R16" i="89"/>
  <c r="R5" i="89"/>
  <c r="R6" i="89"/>
  <c r="R8" i="89"/>
  <c r="R9" i="89"/>
  <c r="R10" i="89"/>
  <c r="R13" i="89"/>
  <c r="R7" i="89"/>
  <c r="R12" i="89"/>
  <c r="R14" i="89"/>
  <c r="R15" i="89"/>
  <c r="H30" i="44"/>
  <c r="R18" i="89" l="1"/>
  <c r="D20" i="87"/>
  <c r="D19" i="87"/>
  <c r="F17" i="87"/>
  <c r="F16" i="87"/>
  <c r="F15" i="87"/>
  <c r="F14" i="87"/>
  <c r="F13" i="87"/>
  <c r="F12" i="87"/>
  <c r="F11" i="87"/>
  <c r="F10" i="87"/>
  <c r="F9" i="87"/>
  <c r="F8" i="87"/>
  <c r="F7" i="87"/>
  <c r="F6" i="87"/>
  <c r="F5" i="87"/>
  <c r="F4" i="87"/>
  <c r="D21" i="87" l="1"/>
  <c r="B19" i="44" l="1"/>
  <c r="C19" i="44"/>
  <c r="E19" i="44"/>
  <c r="F19" i="44"/>
  <c r="G19" i="44"/>
  <c r="H19" i="44"/>
  <c r="I19" i="44"/>
  <c r="J19" i="44"/>
  <c r="K19" i="44"/>
  <c r="L19" i="44"/>
  <c r="M19" i="44"/>
  <c r="N19" i="44"/>
  <c r="O19" i="44"/>
  <c r="P19" i="44"/>
  <c r="Q19" i="44" l="1"/>
  <c r="T16" i="73" l="1"/>
  <c r="T15" i="73"/>
  <c r="T14" i="73"/>
  <c r="T13" i="73"/>
  <c r="T12" i="73"/>
  <c r="T11" i="73"/>
  <c r="T10" i="73"/>
  <c r="T9" i="73"/>
  <c r="T8" i="73"/>
  <c r="T7" i="73"/>
  <c r="T6" i="73"/>
  <c r="T5" i="73"/>
  <c r="T4" i="73"/>
  <c r="D16" i="73" l="1"/>
  <c r="C16" i="73"/>
  <c r="B16" i="73"/>
  <c r="H19" i="28" l="1"/>
  <c r="T19" i="28" s="1"/>
  <c r="H18" i="28"/>
  <c r="H17" i="28"/>
  <c r="H16" i="28"/>
  <c r="T16" i="28" s="1"/>
  <c r="H15" i="28"/>
  <c r="T15" i="28" s="1"/>
  <c r="H14" i="28"/>
  <c r="T14" i="28" s="1"/>
  <c r="H13" i="28"/>
  <c r="H12" i="28"/>
  <c r="H11" i="28"/>
  <c r="T11" i="28" s="1"/>
  <c r="H10" i="28"/>
  <c r="T10" i="28" s="1"/>
  <c r="H9" i="28"/>
  <c r="H8" i="28"/>
  <c r="H7" i="28"/>
  <c r="T7" i="28" s="1"/>
  <c r="R7" i="28" s="1"/>
  <c r="H6" i="28"/>
  <c r="T6" i="28" s="1"/>
  <c r="H5" i="28"/>
  <c r="M38" i="27"/>
  <c r="L38" i="27"/>
  <c r="J38" i="27"/>
  <c r="I38" i="27"/>
  <c r="G38" i="27"/>
  <c r="F38" i="27"/>
  <c r="C38" i="27"/>
  <c r="B38" i="27"/>
  <c r="C4" i="28" l="1"/>
  <c r="E4" i="28"/>
  <c r="G4" i="28"/>
  <c r="L4" i="28"/>
  <c r="I4" i="28"/>
  <c r="T18" i="28"/>
  <c r="R18" i="28" s="1"/>
  <c r="T13" i="28"/>
  <c r="O13" i="28" s="1"/>
  <c r="T9" i="28"/>
  <c r="I9" i="28" s="1"/>
  <c r="T17" i="28"/>
  <c r="R10" i="28"/>
  <c r="C10" i="28"/>
  <c r="R14" i="28"/>
  <c r="C14" i="28"/>
  <c r="R16" i="28"/>
  <c r="O16" i="28"/>
  <c r="G16" i="28"/>
  <c r="L16" i="28"/>
  <c r="E16" i="28"/>
  <c r="I16" i="28"/>
  <c r="C16" i="28"/>
  <c r="T12" i="28"/>
  <c r="I14" i="28"/>
  <c r="T5" i="28"/>
  <c r="I5" i="28" s="1"/>
  <c r="T8" i="28"/>
  <c r="O19" i="28"/>
  <c r="G19" i="28"/>
  <c r="L19" i="28"/>
  <c r="E19" i="28"/>
  <c r="C19" i="28"/>
  <c r="R19" i="28"/>
  <c r="I6" i="28"/>
  <c r="C6" i="28"/>
  <c r="L6" i="28"/>
  <c r="R6" i="28"/>
  <c r="O6" i="28"/>
  <c r="G6" i="28"/>
  <c r="E6" i="28"/>
  <c r="O15" i="28"/>
  <c r="G15" i="28"/>
  <c r="L15" i="28"/>
  <c r="E15" i="28"/>
  <c r="C15" i="28"/>
  <c r="R15" i="28"/>
  <c r="O11" i="28"/>
  <c r="G11" i="28"/>
  <c r="L11" i="28"/>
  <c r="E11" i="28"/>
  <c r="C11" i="28"/>
  <c r="R11" i="28"/>
  <c r="C7" i="28"/>
  <c r="E7" i="28"/>
  <c r="L7" i="28"/>
  <c r="E10" i="28"/>
  <c r="L10" i="28"/>
  <c r="I11" i="28"/>
  <c r="E14" i="28"/>
  <c r="L14" i="28"/>
  <c r="I15" i="28"/>
  <c r="I19" i="28"/>
  <c r="I10" i="28"/>
  <c r="G7" i="28"/>
  <c r="O7" i="28"/>
  <c r="G10" i="28"/>
  <c r="O10" i="28"/>
  <c r="G14" i="28"/>
  <c r="O14" i="28"/>
  <c r="I7" i="28"/>
  <c r="O18" i="28" l="1"/>
  <c r="L18" i="28"/>
  <c r="G13" i="28"/>
  <c r="L9" i="28"/>
  <c r="O9" i="28"/>
  <c r="I18" i="28"/>
  <c r="E18" i="28"/>
  <c r="R13" i="28"/>
  <c r="C13" i="28"/>
  <c r="L13" i="28"/>
  <c r="E13" i="28"/>
  <c r="G18" i="28"/>
  <c r="G9" i="28"/>
  <c r="C9" i="28"/>
  <c r="C18" i="28"/>
  <c r="I13" i="28"/>
  <c r="R17" i="28"/>
  <c r="E17" i="28"/>
  <c r="C17" i="28"/>
  <c r="L17" i="28"/>
  <c r="O17" i="28"/>
  <c r="R9" i="28"/>
  <c r="E9" i="28"/>
  <c r="G17" i="28"/>
  <c r="I17" i="28"/>
  <c r="R12" i="28"/>
  <c r="O12" i="28"/>
  <c r="G12" i="28"/>
  <c r="L12" i="28"/>
  <c r="E12" i="28"/>
  <c r="C12" i="28"/>
  <c r="R8" i="28"/>
  <c r="C8" i="28"/>
  <c r="O8" i="28"/>
  <c r="G8" i="28"/>
  <c r="L8" i="28"/>
  <c r="E8" i="28"/>
  <c r="I12" i="28"/>
  <c r="R5" i="28"/>
  <c r="C5" i="28"/>
  <c r="O5" i="28"/>
  <c r="G5" i="28"/>
  <c r="L5" i="28"/>
  <c r="E5" i="28"/>
  <c r="I8" i="28"/>
</calcChain>
</file>

<file path=xl/sharedStrings.xml><?xml version="1.0" encoding="utf-8"?>
<sst xmlns="http://schemas.openxmlformats.org/spreadsheetml/2006/main" count="911" uniqueCount="378">
  <si>
    <t>Verne</t>
  </si>
  <si>
    <t>Total</t>
  </si>
  <si>
    <t>Hugo</t>
  </si>
  <si>
    <t>Césaire</t>
  </si>
  <si>
    <t>Victor Hugo</t>
  </si>
  <si>
    <t>Jean-Jacques Rousseau</t>
  </si>
  <si>
    <t>Federico Garcia Lorca</t>
  </si>
  <si>
    <t>William Shakespeare</t>
  </si>
  <si>
    <t>Françoise Giroud</t>
  </si>
  <si>
    <t>Aimé Césaire</t>
  </si>
  <si>
    <t>Albert Camus</t>
  </si>
  <si>
    <t>Jean Giono</t>
  </si>
  <si>
    <t>Jean de La Fontaine</t>
  </si>
  <si>
    <t>George Sand</t>
  </si>
  <si>
    <t>Jules Verne</t>
  </si>
  <si>
    <t>Paul Langevin</t>
  </si>
  <si>
    <t>Centre de ressources</t>
  </si>
  <si>
    <t>La Gare</t>
  </si>
  <si>
    <t>TOTAL</t>
  </si>
  <si>
    <t>E. Zola</t>
  </si>
  <si>
    <t>Shakespeare</t>
  </si>
  <si>
    <t>J. de La Fontaine</t>
  </si>
  <si>
    <t>P. Langevin</t>
  </si>
  <si>
    <t>Réseau</t>
  </si>
  <si>
    <t>Camus</t>
  </si>
  <si>
    <t>La Fontaine</t>
  </si>
  <si>
    <t>Sand</t>
  </si>
  <si>
    <t>Rousseau</t>
  </si>
  <si>
    <t>Giroud</t>
  </si>
  <si>
    <t>Giono</t>
  </si>
  <si>
    <t>Langevin</t>
  </si>
  <si>
    <t>Total 2019</t>
  </si>
  <si>
    <t>Murviel-lès-Montpellier</t>
  </si>
  <si>
    <t>Cournonsec</t>
  </si>
  <si>
    <t>Beaulieu</t>
  </si>
  <si>
    <t>Cournonterral</t>
  </si>
  <si>
    <t>Castelnau-le-Lez</t>
  </si>
  <si>
    <t>Fabrègues</t>
  </si>
  <si>
    <t>Castries</t>
  </si>
  <si>
    <t>Prades-le-Lez</t>
  </si>
  <si>
    <t>Clapiers</t>
  </si>
  <si>
    <t>Lattes</t>
  </si>
  <si>
    <t>Vendargues</t>
  </si>
  <si>
    <t>Grabels</t>
  </si>
  <si>
    <t>Sussargues</t>
  </si>
  <si>
    <t>Jacou</t>
  </si>
  <si>
    <t>Le Crès</t>
  </si>
  <si>
    <t>Saint Geniès des Mourgues</t>
  </si>
  <si>
    <t>Lavérune</t>
  </si>
  <si>
    <t>Montferrier-sur-Lez</t>
  </si>
  <si>
    <t>Juvignac</t>
  </si>
  <si>
    <t>Montpellier</t>
  </si>
  <si>
    <t>Saint-Brès</t>
  </si>
  <si>
    <t>Pérols</t>
  </si>
  <si>
    <t>Restinclières</t>
  </si>
  <si>
    <t>Saint Jean de Védas</t>
  </si>
  <si>
    <t>Saint-Drézéry</t>
  </si>
  <si>
    <t>Villeneuve-lès-Maguelone</t>
  </si>
  <si>
    <t>Divers</t>
  </si>
  <si>
    <t>BCD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</si>
  <si>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</si>
  <si>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</si>
  <si>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</si>
  <si>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</si>
  <si>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</si>
  <si>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</si>
  <si>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</si>
  <si>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</si>
  <si>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</si>
  <si>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</si>
  <si>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</si>
  <si>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</si>
  <si>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. </t>
  </si>
  <si>
    <t>Livres 
(PNB)</t>
  </si>
  <si>
    <t>Vod 
(Arte)</t>
  </si>
  <si>
    <t>Autoformation
 (Learnorama)</t>
  </si>
  <si>
    <t xml:space="preserve"> Presse
(Cafeyn)</t>
  </si>
  <si>
    <t>Utilisateurs uniques</t>
  </si>
  <si>
    <t>Consultations</t>
  </si>
  <si>
    <t>trimestre 1</t>
  </si>
  <si>
    <t>trimestre 2</t>
  </si>
  <si>
    <t>trimestre 3</t>
  </si>
  <si>
    <t>trimestre 4</t>
  </si>
  <si>
    <t>Jeux de société</t>
  </si>
  <si>
    <t>V. Hugo</t>
  </si>
  <si>
    <t>J.J. Rousseau</t>
  </si>
  <si>
    <t>F. Garcia Lorca</t>
  </si>
  <si>
    <t>W. Shakespeare</t>
  </si>
  <si>
    <t>F. Giroud</t>
  </si>
  <si>
    <t>A. Césaire</t>
  </si>
  <si>
    <t>A. Camus</t>
  </si>
  <si>
    <t>G. Sand</t>
  </si>
  <si>
    <t>J. Giono</t>
  </si>
  <si>
    <t>J. Verne</t>
  </si>
  <si>
    <t>Enfants</t>
  </si>
  <si>
    <t>%</t>
  </si>
  <si>
    <t>Autres</t>
  </si>
  <si>
    <t xml:space="preserve">Adultes </t>
  </si>
  <si>
    <t>Ass. maternelles</t>
  </si>
  <si>
    <t>Chercheurs</t>
  </si>
  <si>
    <t>Classes crèches</t>
  </si>
  <si>
    <t>Collectivités</t>
  </si>
  <si>
    <t>Jeunes</t>
  </si>
  <si>
    <t>Personnel</t>
  </si>
  <si>
    <t xml:space="preserve">Baillargues </t>
  </si>
  <si>
    <t>Montaud</t>
  </si>
  <si>
    <t>Pignan</t>
  </si>
  <si>
    <t>Saint Georges d'Orques</t>
  </si>
  <si>
    <t>Saussan</t>
  </si>
  <si>
    <t>Hérault hors Métropole</t>
  </si>
  <si>
    <t>Hors Hérault</t>
  </si>
  <si>
    <t>Autres, non renseignés</t>
  </si>
  <si>
    <t xml:space="preserve">Montpellier </t>
  </si>
  <si>
    <t>Communes dotées d'une médiathèque métropolitaine</t>
  </si>
  <si>
    <t>Autres communes de la Métropole</t>
  </si>
  <si>
    <t>Total Métropole</t>
  </si>
  <si>
    <t>Communes Hérault Hors Métropole</t>
  </si>
  <si>
    <t>Autres, non renseigné</t>
  </si>
  <si>
    <t>Total général</t>
  </si>
  <si>
    <t>Âges</t>
  </si>
  <si>
    <t>00 - 02 ans</t>
  </si>
  <si>
    <t>03 - 10 ans</t>
  </si>
  <si>
    <t>11 - 14 ans</t>
  </si>
  <si>
    <t>15 - 17 ans</t>
  </si>
  <si>
    <t>18 - 24 ans</t>
  </si>
  <si>
    <t>25 - 29 ans</t>
  </si>
  <si>
    <t>30 - 39 ans</t>
  </si>
  <si>
    <t>40 - 59 ans</t>
  </si>
  <si>
    <t>60 - 74 ans</t>
  </si>
  <si>
    <t>75 et plus</t>
  </si>
  <si>
    <t>AC</t>
  </si>
  <si>
    <t>CZ</t>
  </si>
  <si>
    <t>EZ</t>
  </si>
  <si>
    <t>CR</t>
  </si>
  <si>
    <t>FG</t>
  </si>
  <si>
    <t>GA</t>
  </si>
  <si>
    <t>GL</t>
  </si>
  <si>
    <t>GS</t>
  </si>
  <si>
    <t>JG</t>
  </si>
  <si>
    <t>JR</t>
  </si>
  <si>
    <t>JV</t>
  </si>
  <si>
    <t>LF</t>
  </si>
  <si>
    <t>PL</t>
  </si>
  <si>
    <t>SH</t>
  </si>
  <si>
    <t>VH</t>
  </si>
  <si>
    <t>Enfants de moins de 14 ans</t>
  </si>
  <si>
    <t>Elèves, étudiants</t>
  </si>
  <si>
    <t>Agriculteurs exploitants</t>
  </si>
  <si>
    <t>Artisans, commerçants, chefs d'entreprises</t>
  </si>
  <si>
    <t>Cadres et professions intellectuelles supérieures</t>
  </si>
  <si>
    <t>Professions intermédiaires</t>
  </si>
  <si>
    <t xml:space="preserve">Employés </t>
  </si>
  <si>
    <t>Ouvriers</t>
  </si>
  <si>
    <t>Retraités</t>
  </si>
  <si>
    <t xml:space="preserve">Personnes sans activité professionnelle, de - ou + de 60 ans (sauf retraités) </t>
  </si>
  <si>
    <t>Livres Imprimés Adultes</t>
  </si>
  <si>
    <t>Livres Imprimés  Enfants</t>
  </si>
  <si>
    <t>CD Adultes</t>
  </si>
  <si>
    <t>CD Enfants</t>
  </si>
  <si>
    <t>DVD Adultes</t>
  </si>
  <si>
    <t>DVD Enfants</t>
  </si>
  <si>
    <t>Livres Enregistrés</t>
  </si>
  <si>
    <t>Braille</t>
  </si>
  <si>
    <t>Partitions</t>
  </si>
  <si>
    <t>DVDROM</t>
  </si>
  <si>
    <t>Publications en séries  Adultes</t>
  </si>
  <si>
    <t>Publications en séries  Jeunesse</t>
  </si>
  <si>
    <t xml:space="preserve">Jeux vidéo </t>
  </si>
  <si>
    <t>Objets</t>
  </si>
  <si>
    <t>DVD</t>
  </si>
  <si>
    <t>CD</t>
  </si>
  <si>
    <t>Livres Langue etr.</t>
  </si>
  <si>
    <t>Editions adaptées</t>
  </si>
  <si>
    <t>Documents graphiques</t>
  </si>
  <si>
    <t>Musique imprimée</t>
  </si>
  <si>
    <t>Total 2020</t>
  </si>
  <si>
    <t>Zola</t>
  </si>
  <si>
    <t>NC</t>
  </si>
  <si>
    <t>Téléchargements</t>
  </si>
  <si>
    <r>
      <t xml:space="preserve">Nombre de retours décentralisés par mois
</t>
    </r>
    <r>
      <rPr>
        <b/>
        <i/>
        <sz val="10"/>
        <color indexed="8"/>
        <rFont val="Arial"/>
        <family val="2"/>
      </rPr>
      <t>(Généralisation de ce service le 18/10/2011)</t>
    </r>
  </si>
  <si>
    <t>juillet</t>
  </si>
  <si>
    <t>Part des retours décentralisés par rapport au total des retours</t>
  </si>
  <si>
    <t>Prêts</t>
  </si>
  <si>
    <t>Retours</t>
  </si>
  <si>
    <t>Retours décentralisés</t>
  </si>
  <si>
    <t>% retours décentralisés
//retours</t>
  </si>
  <si>
    <t>Total 2021</t>
  </si>
  <si>
    <t>janvier</t>
  </si>
  <si>
    <t>février</t>
  </si>
  <si>
    <t>mars</t>
  </si>
  <si>
    <t>avril</t>
  </si>
  <si>
    <t>mai</t>
  </si>
  <si>
    <t>juin</t>
  </si>
  <si>
    <t>août</t>
  </si>
  <si>
    <t>septembre</t>
  </si>
  <si>
    <t>octobre</t>
  </si>
  <si>
    <t>novembre</t>
  </si>
  <si>
    <t>décembre</t>
  </si>
  <si>
    <t>2020*</t>
  </si>
  <si>
    <t>Localisation destinataire</t>
  </si>
  <si>
    <t>Localisation propriétaire</t>
  </si>
  <si>
    <t xml:space="preserve">ABONNEMENTS </t>
  </si>
  <si>
    <t xml:space="preserve">Jeunesse </t>
  </si>
  <si>
    <t xml:space="preserve">Total </t>
  </si>
  <si>
    <t xml:space="preserve">AIME CESAIRE </t>
  </si>
  <si>
    <t>ALBERT CAMUS</t>
  </si>
  <si>
    <t xml:space="preserve">FRANCOISE GIROUD </t>
  </si>
  <si>
    <t xml:space="preserve">GEORGE SAND </t>
  </si>
  <si>
    <t>JEAN GIONO</t>
  </si>
  <si>
    <t xml:space="preserve">JEAN-JACQUES ROUSSEAU </t>
  </si>
  <si>
    <t xml:space="preserve">JULES VERNE </t>
  </si>
  <si>
    <t xml:space="preserve">LA FONTAINE </t>
  </si>
  <si>
    <t>LA GARE</t>
  </si>
  <si>
    <t xml:space="preserve">PAUL LANGEVIN </t>
  </si>
  <si>
    <t xml:space="preserve">VICTOR HUGO </t>
  </si>
  <si>
    <t>WILLIAM SHAKESPEARE</t>
  </si>
  <si>
    <t>ABONNEMENTS ADULTES</t>
  </si>
  <si>
    <t xml:space="preserve">ABONNEMENTS JEUNESSE </t>
  </si>
  <si>
    <t xml:space="preserve">TOTAL ABONNEMENTS </t>
  </si>
  <si>
    <t>RATIO TITRES ABONNEMENTS</t>
  </si>
  <si>
    <t>Livres imprimés</t>
  </si>
  <si>
    <t>Publications en série</t>
  </si>
  <si>
    <t>Documents sonores</t>
  </si>
  <si>
    <t>Images animées</t>
  </si>
  <si>
    <t>% du total abonnés</t>
  </si>
  <si>
    <t>Adultes Pass’Métropole</t>
  </si>
  <si>
    <t>Tarif réduit (18-25 ans)</t>
  </si>
  <si>
    <t>Enfants, assistantes maternelles</t>
  </si>
  <si>
    <t>Minimas sociaux - demandeurs d’emploi</t>
  </si>
  <si>
    <t>Complément couple avec Pass’Métropole</t>
  </si>
  <si>
    <t>Complément couple sans Pass’Métropole</t>
  </si>
  <si>
    <t>Passeport Multimédia paiement dans réseau</t>
  </si>
  <si>
    <t>Passeport Multimédia paiement hors réseau</t>
  </si>
  <si>
    <t>Complément Passeport Multimédia</t>
  </si>
  <si>
    <t>Individuel Hérault</t>
  </si>
  <si>
    <t>Individuels Hors Hérault</t>
  </si>
  <si>
    <t>Collectivités gratuites Hérault</t>
  </si>
  <si>
    <t>Collectivités payantes Hérault</t>
  </si>
  <si>
    <t>Personnel Médiathèque</t>
  </si>
  <si>
    <t>CR Ecoles</t>
  </si>
  <si>
    <t>Chômeurs n'ayant jamais travaillé</t>
  </si>
  <si>
    <t>J. de 
La Fontaine</t>
  </si>
  <si>
    <t>PERIODE</t>
  </si>
  <si>
    <t>SITE INTERNET</t>
  </si>
  <si>
    <t>FACEBOOK</t>
  </si>
  <si>
    <t>Général</t>
  </si>
  <si>
    <t>dont Mémonum</t>
  </si>
  <si>
    <t>Evolution dela fréquentation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</si>
  <si>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2017</t>
    </r>
  </si>
  <si>
    <t>évol</t>
  </si>
  <si>
    <t>Visites</t>
  </si>
  <si>
    <t>Pages vues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</si>
  <si>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2018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</si>
  <si>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2019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</si>
  <si>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2021</t>
    </r>
  </si>
  <si>
    <t>Total 2022</t>
  </si>
  <si>
    <t xml:space="preserve">Philharmonie à la demande </t>
  </si>
  <si>
    <t>Inscrits
 au 31/</t>
  </si>
  <si>
    <t>Consulation occasionnelle</t>
  </si>
  <si>
    <t xml:space="preserve">TOTAL </t>
  </si>
  <si>
    <t>Garcia Lorca</t>
  </si>
  <si>
    <t xml:space="preserve"> Verne</t>
  </si>
  <si>
    <t>FEDERICO GARCIA LORCA</t>
  </si>
  <si>
    <t>Romans français</t>
  </si>
  <si>
    <t>Romans étrangers</t>
  </si>
  <si>
    <t>Bandes dessinées</t>
  </si>
  <si>
    <t>Mangas</t>
  </si>
  <si>
    <t>Histoire et géographie</t>
  </si>
  <si>
    <t>Société</t>
  </si>
  <si>
    <t>Philo Psycho Religions</t>
  </si>
  <si>
    <t xml:space="preserve"> Langues étrangères</t>
  </si>
  <si>
    <t>Littérature</t>
  </si>
  <si>
    <t>Sciences et techniques</t>
  </si>
  <si>
    <t>Arts, loisirs et sports</t>
  </si>
  <si>
    <t>Fonds régional</t>
  </si>
  <si>
    <t>Livres musique et danse</t>
  </si>
  <si>
    <t>Livres Cinéma</t>
  </si>
  <si>
    <t>Albums</t>
  </si>
  <si>
    <t>Romans et documentaires jeunesse</t>
  </si>
  <si>
    <t>Parascolaire</t>
  </si>
  <si>
    <t>Musique Chanson francophone, BOF</t>
  </si>
  <si>
    <t>Musique classique et contemporaine</t>
  </si>
  <si>
    <t>Musique Afro américaine</t>
  </si>
  <si>
    <t>Musiques du monde</t>
  </si>
  <si>
    <t>Musique Rock Electro</t>
  </si>
  <si>
    <t>Musique pour enfants</t>
  </si>
  <si>
    <t>Musique Scène locale</t>
  </si>
  <si>
    <t>Cinéma Fictions</t>
  </si>
  <si>
    <t>Cinéma Documentaires</t>
  </si>
  <si>
    <t>Jeux</t>
  </si>
  <si>
    <t>Documents sans 972</t>
  </si>
  <si>
    <t>Imprimés Adultes</t>
  </si>
  <si>
    <t>Imprimés Jeunesse</t>
  </si>
  <si>
    <t>Documents cartographiques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</si>
  <si>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2022</t>
    </r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</si>
  <si>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2023</t>
    </r>
  </si>
  <si>
    <t>Total Réseau</t>
  </si>
  <si>
    <t>Nombre de jours ouverts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</si>
  <si>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2020</t>
    </r>
  </si>
  <si>
    <t>Individuels Hérault</t>
  </si>
  <si>
    <t>% d'abonnés de la ville siège de la médiathèque du Réseau par rapport au total des abonnés de cette médiathèque</t>
  </si>
  <si>
    <t>Surface (m²)</t>
  </si>
  <si>
    <r>
      <t xml:space="preserve">PLACES ASSISES
 </t>
    </r>
    <r>
      <rPr>
        <sz val="10"/>
        <rFont val="Arial"/>
        <family val="2"/>
      </rPr>
      <t>(hors espaces d'animation et espaces informels)</t>
    </r>
  </si>
  <si>
    <t xml:space="preserve">Emile Zola </t>
  </si>
  <si>
    <t>Médiathèques</t>
  </si>
  <si>
    <t>Ouvertures hebdomadaires</t>
  </si>
  <si>
    <t>Entrées</t>
  </si>
  <si>
    <t>Entrées
/jour</t>
  </si>
  <si>
    <t>Prêts
/jour</t>
  </si>
  <si>
    <t>Commentaires</t>
  </si>
  <si>
    <t>40h30 + 3h30 le dimanche</t>
  </si>
  <si>
    <t>Fermeture 3 semaines en août</t>
  </si>
  <si>
    <t>26h30</t>
  </si>
  <si>
    <t>Fermeture 3 semaines en juillet</t>
  </si>
  <si>
    <t>28h</t>
  </si>
  <si>
    <t>21h</t>
  </si>
  <si>
    <t>27h</t>
  </si>
  <si>
    <t>15h30</t>
  </si>
  <si>
    <t>Amplitude d'ouverture maximale du réseau</t>
  </si>
  <si>
    <t>47h</t>
  </si>
  <si>
    <t>Total entrées</t>
  </si>
  <si>
    <t>Total prêts hors Centre Ressources Ecoles</t>
  </si>
  <si>
    <t>JJ Rousseau</t>
  </si>
  <si>
    <t>Emile Zola (hors CRE)</t>
  </si>
  <si>
    <t>Centre de ressources*</t>
  </si>
  <si>
    <t>*CRE : passage au prêt de malles en septembre 2023</t>
  </si>
  <si>
    <t>Au 31/12/2023</t>
  </si>
  <si>
    <t>Nouveaux inscrits</t>
  </si>
  <si>
    <t>Réinscrits</t>
  </si>
  <si>
    <t xml:space="preserve">ABONNES AU 31/12/2023 PAR AGE </t>
  </si>
  <si>
    <t>PCS</t>
  </si>
  <si>
    <t>Total 2023</t>
  </si>
  <si>
    <t>* Hors PNB et périodiques</t>
  </si>
  <si>
    <r>
      <t>*Changements de tarifs au 1</t>
    </r>
    <r>
      <rPr>
        <vertAlign val="superscript"/>
        <sz val="10"/>
        <rFont val="Arial"/>
        <family val="2"/>
      </rPr>
      <t>er</t>
    </r>
    <r>
      <rPr>
        <sz val="10"/>
        <rFont val="Arial"/>
        <family val="2"/>
      </rPr>
      <t>/09/2023, dont suppresion des tarifs couples</t>
    </r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</si>
  <si>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2024</t>
    </r>
  </si>
  <si>
    <t xml:space="preserve">TITRES différents </t>
  </si>
  <si>
    <t>ABONNES ACTIFS AU MOINS 1 JOUR - 2024</t>
  </si>
  <si>
    <t>2024</t>
  </si>
  <si>
    <t>ABONNES ACTIFS AU 31/12/2024</t>
  </si>
  <si>
    <t>Au 31/12/2024</t>
  </si>
  <si>
    <t>NOUVEAUX INSCRITS ET REINSCRITS - 2024</t>
  </si>
  <si>
    <t>ABONNES AU 31/12/2024 PAR CATEGORIE D'ABONNES</t>
  </si>
  <si>
    <t>EMPRUNTEURS ACTIFS AU MOINS 1 PRÊT - 2024</t>
  </si>
  <si>
    <t>RESERVATIONS - 2024</t>
  </si>
  <si>
    <t>JOURS D'OUVERTURE - 2024</t>
  </si>
  <si>
    <t>2024
Jours ouverts</t>
  </si>
  <si>
    <t>ENTREES - 2024</t>
  </si>
  <si>
    <t>RATIO ENTREES ET PRÊTS PAR JOUR D'OUVERTURE - 2024</t>
  </si>
  <si>
    <t>Fermeture depuis nov. 2023</t>
  </si>
  <si>
    <t>Fermeture 4 semaines mi-juin / mi juillet pour réautomatisation
Fermeture 2 semaines en août</t>
  </si>
  <si>
    <t>Amplitude maximale d'ouverture du réseau : 280 jours</t>
  </si>
  <si>
    <t>280 jours</t>
  </si>
  <si>
    <t>29h puis 22h30 depuis le 23 avril2024</t>
  </si>
  <si>
    <t>Total 2024</t>
  </si>
  <si>
    <t>Evolution 2024/2023</t>
  </si>
  <si>
    <t>FREQUENTATION DU SITE INTERNET ET DES RESEAUX SOCIAUX - 2024</t>
  </si>
  <si>
    <t>1er janvier 2025</t>
  </si>
  <si>
    <t>ACTIVITE DE LA NAVETTE DOCUMENTAIRE - RETOURS DECENTRALISES DES DOCUMENTS - 2024</t>
  </si>
  <si>
    <t>Retours décentralisés par localisations - 2024</t>
  </si>
  <si>
    <t xml:space="preserve">Pour chaque médiathèque : 
Le total horizontal correspond aux documents de cette médiathèque restitués dans d'autres localisations (exemple : Zola 110 824)
Le total vertical correspond au nombre de documents appartenant à d'autres localisations restitués dans cette médiathèque (exemple Zola : 61152)
</t>
  </si>
  <si>
    <t>PRETS PAR DOMAINE D'ACQUISITION* - 2024</t>
  </si>
  <si>
    <t>ABONNES AU 31/12/2024 PAR COMMUNE</t>
  </si>
  <si>
    <t>PROVENANCE DES ABONNES AU 31/12/2024 PAR COMMUNE (adresse d'inscription) - RECAPITULATIF</t>
  </si>
  <si>
    <t>Evol 2024/23</t>
  </si>
  <si>
    <t>ABONNES AU 31/12/2024 PAR TYPE D'ABONNEMENT*</t>
  </si>
  <si>
    <t>ABONNES AU 31/12/2024 PAR PROFESSIONS ET CATEGORIES SOCIOPROFESSIONNELLES (PCS)</t>
  </si>
  <si>
    <t>PRETS ET CONSULTATIONS NUMERIQUES - 2024</t>
  </si>
  <si>
    <t>PRETS PAR CATEGORIE D'ABONNES - 2024</t>
  </si>
  <si>
    <t>PRETS PAR TYPE D'ABONNEMENT - 2024</t>
  </si>
  <si>
    <r>
      <t xml:space="preserve">
Total 2024 : 459 376 prêts et consultations numériques
</t>
    </r>
    <r>
      <rPr>
        <sz val="8"/>
        <rFont val="Arial"/>
        <family val="2"/>
      </rPr>
      <t xml:space="preserve">
</t>
    </r>
  </si>
  <si>
    <r>
      <t xml:space="preserve">PRETS - 2024 </t>
    </r>
    <r>
      <rPr>
        <b/>
        <sz val="10"/>
        <rFont val="Arial"/>
        <family val="2"/>
      </rPr>
      <t>hors prêts numériques (459 376 prêts)</t>
    </r>
  </si>
  <si>
    <t>PERIODIQUES - 2024</t>
  </si>
  <si>
    <t xml:space="preserve">EMILE ZOLA </t>
  </si>
  <si>
    <t>Malles</t>
  </si>
  <si>
    <t>COLLECTION LECTURE PUBLIQUE LIBRE ACCES AU 31/12/2024</t>
  </si>
  <si>
    <t>COLLECTION PATRIMOINE AU 31/12/2024</t>
  </si>
  <si>
    <t>PRETS PAR COLLECTION - REGROUPEMENT DOCUMENTAIRE - 2024</t>
  </si>
  <si>
    <t>BATIMENTS - SURFACES ET PLACES ASSISES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</si>
</sst>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0.0%"/>
    <numFmt numFmtId="167" formatCode="[$-40C]mmm\-yy;@"/>
    <numFmt numFmtId="168" formatCode="0.0"/>
  </numFmts>
  <fonts count="8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FuturaA Bk BT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FF0000"/>
      <name val="Arial"/>
      <family val="2"/>
    </font>
    <font>
      <b/>
      <i/>
      <sz val="8"/>
      <name val="Arial"/>
      <family val="2"/>
    </font>
    <font>
      <b/>
      <sz val="11"/>
      <name val="Calibri"/>
      <family val="2"/>
      <scheme val="minor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indexed="18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1"/>
      <color indexed="10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Arial Narrow"/>
      <family val="2"/>
    </font>
    <font>
      <sz val="11"/>
      <color theme="1"/>
      <name val="Ecofont Vera Sans"/>
      <family val="2"/>
    </font>
    <font>
      <i/>
      <sz val="10"/>
      <color theme="1"/>
      <name val="Arial"/>
      <family val="2"/>
    </font>
    <font>
      <sz val="8"/>
      <color theme="1"/>
      <name val="Ecofont Vera Sans"/>
      <family val="2"/>
    </font>
    <font>
      <b/>
      <sz val="7"/>
      <name val="Arial"/>
      <family val="2"/>
    </font>
    <font>
      <b/>
      <i/>
      <sz val="10"/>
      <color indexed="8"/>
      <name val="Arial"/>
      <family val="2"/>
    </font>
    <font>
      <sz val="8"/>
      <color indexed="8"/>
      <name val="Arial"/>
      <family val="2"/>
    </font>
    <font>
      <i/>
      <sz val="11"/>
      <color indexed="8"/>
      <name val="Calibri"/>
      <family val="2"/>
    </font>
    <font>
      <sz val="6"/>
      <color theme="0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color indexed="8"/>
      <name val="Arial Narrow"/>
      <family val="2"/>
    </font>
    <font>
      <vertAlign val="superscript"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7"/>
      <color theme="1"/>
      <name val="Arial"/>
      <family val="2"/>
    </font>
    <font>
      <b/>
      <sz val="7"/>
      <color theme="1"/>
      <name val="Calibri"/>
      <family val="2"/>
      <scheme val="minor"/>
    </font>
    <font>
      <i/>
      <sz val="8"/>
      <color theme="1"/>
      <name val="Arial"/>
      <family val="2"/>
    </font>
    <font>
      <b/>
      <i/>
      <sz val="10"/>
      <color theme="1"/>
      <name val="Arial"/>
      <family val="2"/>
    </font>
    <font>
      <vertAlign val="superscript"/>
      <sz val="10"/>
      <name val="Arial"/>
      <family val="2"/>
    </font>
    <font>
      <b/>
      <sz val="11"/>
      <name val="Ecofont Vera Sans"/>
    </font>
    <font>
      <sz val="8"/>
      <color theme="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1">
    <xf numFmtId="0" fontId="0" fillId="0" borderId="0"/>
    <xf numFmtId="0" fontId="14" fillId="0" borderId="0"/>
    <xf numFmtId="0" fontId="13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2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48" fillId="0" borderId="0"/>
    <xf numFmtId="0" fontId="48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694">
    <xf numFmtId="0" fontId="0" fillId="0" borderId="0" xfId="0"/>
    <xf numFmtId="0" fontId="17" fillId="0" borderId="0" xfId="1" applyFont="1"/>
    <xf numFmtId="0" fontId="14" fillId="0" borderId="0" xfId="0" applyFont="1" applyFill="1"/>
    <xf numFmtId="0" fontId="18" fillId="0" borderId="0" xfId="0" applyFont="1" applyFill="1" applyBorder="1" applyAlignment="1">
      <alignment vertical="center"/>
    </xf>
    <xf numFmtId="0" fontId="0" fillId="0" borderId="0" xfId="0" applyBorder="1"/>
    <xf numFmtId="10" fontId="0" fillId="0" borderId="0" xfId="0" applyNumberFormat="1"/>
    <xf numFmtId="0" fontId="0" fillId="0" borderId="0" xfId="0" applyFill="1" applyBorder="1" applyAlignment="1">
      <alignment vertical="center"/>
    </xf>
    <xf numFmtId="0" fontId="14" fillId="0" borderId="19" xfId="0" applyFont="1" applyBorder="1"/>
    <xf numFmtId="0" fontId="18" fillId="2" borderId="23" xfId="0" applyFont="1" applyFill="1" applyBorder="1"/>
    <xf numFmtId="3" fontId="0" fillId="0" borderId="0" xfId="0" applyNumberFormat="1"/>
    <xf numFmtId="0" fontId="18" fillId="0" borderId="0" xfId="0" applyFont="1" applyFill="1" applyBorder="1"/>
    <xf numFmtId="0" fontId="18" fillId="0" borderId="0" xfId="0" applyFont="1"/>
    <xf numFmtId="0" fontId="0" fillId="0" borderId="0" xfId="0" applyFill="1" applyBorder="1"/>
    <xf numFmtId="0" fontId="14" fillId="0" borderId="0" xfId="0" applyFont="1" applyBorder="1" applyAlignment="1">
      <alignment vertical="top" wrapText="1"/>
    </xf>
    <xf numFmtId="0" fontId="0" fillId="0" borderId="19" xfId="0" applyBorder="1"/>
    <xf numFmtId="0" fontId="0" fillId="0" borderId="0" xfId="0" applyFill="1" applyAlignment="1">
      <alignment horizontal="center"/>
    </xf>
    <xf numFmtId="0" fontId="0" fillId="0" borderId="0" xfId="0" applyAlignment="1">
      <alignment wrapText="1"/>
    </xf>
    <xf numFmtId="3" fontId="14" fillId="0" borderId="20" xfId="0" applyNumberFormat="1" applyFont="1" applyFill="1" applyBorder="1" applyProtection="1"/>
    <xf numFmtId="3" fontId="0" fillId="0" borderId="20" xfId="0" applyNumberFormat="1" applyFill="1" applyBorder="1" applyProtection="1"/>
    <xf numFmtId="0" fontId="18" fillId="0" borderId="0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/>
    </xf>
    <xf numFmtId="1" fontId="18" fillId="0" borderId="0" xfId="0" applyNumberFormat="1" applyFont="1" applyFill="1" applyBorder="1" applyAlignment="1" applyProtection="1">
      <alignment horizontal="center" vertical="center" wrapText="1"/>
    </xf>
    <xf numFmtId="1" fontId="37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/>
    <xf numFmtId="1" fontId="0" fillId="0" borderId="0" xfId="0" applyNumberFormat="1" applyFill="1" applyBorder="1" applyProtection="1"/>
    <xf numFmtId="3" fontId="18" fillId="0" borderId="0" xfId="0" applyNumberFormat="1" applyFont="1"/>
    <xf numFmtId="0" fontId="15" fillId="0" borderId="0" xfId="0" applyFont="1" applyBorder="1" applyAlignment="1">
      <alignment horizontal="center"/>
    </xf>
    <xf numFmtId="0" fontId="18" fillId="0" borderId="25" xfId="0" applyNumberFormat="1" applyFont="1" applyBorder="1" applyAlignment="1">
      <alignment horizontal="center" vertical="center"/>
    </xf>
    <xf numFmtId="0" fontId="18" fillId="0" borderId="26" xfId="0" applyNumberFormat="1" applyFont="1" applyBorder="1" applyAlignment="1">
      <alignment horizontal="center" vertical="center" textRotation="90" wrapText="1"/>
    </xf>
    <xf numFmtId="0" fontId="18" fillId="0" borderId="26" xfId="0" applyNumberFormat="1" applyFont="1" applyFill="1" applyBorder="1" applyAlignment="1">
      <alignment horizontal="center" vertical="center" textRotation="90" wrapText="1"/>
    </xf>
    <xf numFmtId="0" fontId="22" fillId="2" borderId="27" xfId="0" applyNumberFormat="1" applyFont="1" applyFill="1" applyBorder="1" applyAlignment="1">
      <alignment horizontal="center" vertical="center" wrapText="1"/>
    </xf>
    <xf numFmtId="167" fontId="14" fillId="0" borderId="19" xfId="0" applyNumberFormat="1" applyFont="1" applyBorder="1"/>
    <xf numFmtId="3" fontId="35" fillId="2" borderId="21" xfId="0" applyNumberFormat="1" applyFont="1" applyFill="1" applyBorder="1" applyAlignment="1">
      <alignment horizontal="center" vertical="center"/>
    </xf>
    <xf numFmtId="167" fontId="22" fillId="2" borderId="19" xfId="0" applyNumberFormat="1" applyFont="1" applyFill="1" applyBorder="1"/>
    <xf numFmtId="3" fontId="18" fillId="2" borderId="26" xfId="0" applyNumberFormat="1" applyFont="1" applyFill="1" applyBorder="1" applyAlignment="1">
      <alignment horizontal="center" vertical="center" wrapText="1"/>
    </xf>
    <xf numFmtId="3" fontId="0" fillId="0" borderId="19" xfId="0" applyNumberFormat="1" applyBorder="1" applyAlignment="1">
      <alignment wrapText="1"/>
    </xf>
    <xf numFmtId="0" fontId="0" fillId="0" borderId="0" xfId="0" applyFill="1"/>
    <xf numFmtId="3" fontId="17" fillId="0" borderId="1" xfId="0" applyNumberFormat="1" applyFont="1" applyBorder="1"/>
    <xf numFmtId="0" fontId="22" fillId="7" borderId="2" xfId="0" applyNumberFormat="1" applyFont="1" applyFill="1" applyBorder="1" applyAlignment="1">
      <alignment horizontal="center" vertical="center" textRotation="90" wrapText="1"/>
    </xf>
    <xf numFmtId="0" fontId="22" fillId="11" borderId="2" xfId="0" applyNumberFormat="1" applyFont="1" applyFill="1" applyBorder="1" applyAlignment="1">
      <alignment horizontal="center" vertical="center" textRotation="90" wrapText="1"/>
    </xf>
    <xf numFmtId="0" fontId="22" fillId="0" borderId="2" xfId="0" applyNumberFormat="1" applyFont="1" applyFill="1" applyBorder="1" applyAlignment="1">
      <alignment horizontal="center" vertical="center" textRotation="90" wrapText="1"/>
    </xf>
    <xf numFmtId="0" fontId="22" fillId="6" borderId="2" xfId="0" applyNumberFormat="1" applyFont="1" applyFill="1" applyBorder="1" applyAlignment="1">
      <alignment horizontal="center" vertical="center" textRotation="90" wrapText="1"/>
    </xf>
    <xf numFmtId="0" fontId="22" fillId="16" borderId="2" xfId="0" applyNumberFormat="1" applyFont="1" applyFill="1" applyBorder="1" applyAlignment="1">
      <alignment horizontal="center" vertical="center" textRotation="90" wrapText="1"/>
    </xf>
    <xf numFmtId="0" fontId="22" fillId="17" borderId="2" xfId="0" applyNumberFormat="1" applyFont="1" applyFill="1" applyBorder="1" applyAlignment="1">
      <alignment horizontal="center" vertical="center" textRotation="90" wrapText="1"/>
    </xf>
    <xf numFmtId="0" fontId="22" fillId="18" borderId="2" xfId="0" applyNumberFormat="1" applyFont="1" applyFill="1" applyBorder="1" applyAlignment="1">
      <alignment horizontal="center" vertical="center" textRotation="90" wrapText="1"/>
    </xf>
    <xf numFmtId="0" fontId="22" fillId="19" borderId="2" xfId="0" applyNumberFormat="1" applyFont="1" applyFill="1" applyBorder="1" applyAlignment="1">
      <alignment horizontal="center" vertical="center" textRotation="90" wrapText="1"/>
    </xf>
    <xf numFmtId="0" fontId="22" fillId="8" borderId="2" xfId="0" applyNumberFormat="1" applyFont="1" applyFill="1" applyBorder="1" applyAlignment="1">
      <alignment horizontal="center" vertical="center" textRotation="90" wrapText="1"/>
    </xf>
    <xf numFmtId="3" fontId="22" fillId="2" borderId="3" xfId="0" applyNumberFormat="1" applyFont="1" applyFill="1" applyBorder="1" applyAlignment="1">
      <alignment horizontal="center" vertical="center"/>
    </xf>
    <xf numFmtId="3" fontId="17" fillId="0" borderId="13" xfId="0" applyNumberFormat="1" applyFont="1" applyBorder="1"/>
    <xf numFmtId="3" fontId="17" fillId="0" borderId="14" xfId="0" applyNumberFormat="1" applyFont="1" applyBorder="1"/>
    <xf numFmtId="3" fontId="17" fillId="0" borderId="14" xfId="0" applyNumberFormat="1" applyFont="1" applyFill="1" applyBorder="1"/>
    <xf numFmtId="3" fontId="22" fillId="2" borderId="16" xfId="0" applyNumberFormat="1" applyFont="1" applyFill="1" applyBorder="1" applyAlignment="1">
      <alignment horizontal="right"/>
    </xf>
    <xf numFmtId="3" fontId="17" fillId="11" borderId="13" xfId="0" applyNumberFormat="1" applyFont="1" applyFill="1" applyBorder="1"/>
    <xf numFmtId="3" fontId="17" fillId="11" borderId="14" xfId="0" applyNumberFormat="1" applyFont="1" applyFill="1" applyBorder="1"/>
    <xf numFmtId="3" fontId="17" fillId="6" borderId="13" xfId="0" applyNumberFormat="1" applyFont="1" applyFill="1" applyBorder="1"/>
    <xf numFmtId="3" fontId="17" fillId="6" borderId="14" xfId="0" applyNumberFormat="1" applyFont="1" applyFill="1" applyBorder="1"/>
    <xf numFmtId="3" fontId="17" fillId="7" borderId="13" xfId="0" applyNumberFormat="1" applyFont="1" applyFill="1" applyBorder="1"/>
    <xf numFmtId="3" fontId="17" fillId="7" borderId="14" xfId="0" applyNumberFormat="1" applyFont="1" applyFill="1" applyBorder="1"/>
    <xf numFmtId="10" fontId="0" fillId="0" borderId="0" xfId="0" applyNumberFormat="1" applyFill="1"/>
    <xf numFmtId="3" fontId="17" fillId="8" borderId="13" xfId="0" applyNumberFormat="1" applyFont="1" applyFill="1" applyBorder="1"/>
    <xf numFmtId="3" fontId="17" fillId="8" borderId="14" xfId="0" applyNumberFormat="1" applyFont="1" applyFill="1" applyBorder="1"/>
    <xf numFmtId="3" fontId="17" fillId="18" borderId="13" xfId="0" applyNumberFormat="1" applyFont="1" applyFill="1" applyBorder="1"/>
    <xf numFmtId="3" fontId="17" fillId="18" borderId="14" xfId="0" applyNumberFormat="1" applyFont="1" applyFill="1" applyBorder="1"/>
    <xf numFmtId="3" fontId="17" fillId="16" borderId="13" xfId="0" applyNumberFormat="1" applyFont="1" applyFill="1" applyBorder="1"/>
    <xf numFmtId="3" fontId="17" fillId="16" borderId="14" xfId="0" applyNumberFormat="1" applyFont="1" applyFill="1" applyBorder="1"/>
    <xf numFmtId="3" fontId="17" fillId="19" borderId="13" xfId="0" applyNumberFormat="1" applyFont="1" applyFill="1" applyBorder="1"/>
    <xf numFmtId="3" fontId="17" fillId="19" borderId="14" xfId="0" applyNumberFormat="1" applyFont="1" applyFill="1" applyBorder="1"/>
    <xf numFmtId="3" fontId="17" fillId="17" borderId="13" xfId="0" applyNumberFormat="1" applyFont="1" applyFill="1" applyBorder="1"/>
    <xf numFmtId="3" fontId="17" fillId="17" borderId="14" xfId="0" applyNumberFormat="1" applyFont="1" applyFill="1" applyBorder="1"/>
    <xf numFmtId="3" fontId="22" fillId="2" borderId="13" xfId="0" applyNumberFormat="1" applyFont="1" applyFill="1" applyBorder="1"/>
    <xf numFmtId="3" fontId="22" fillId="2" borderId="14" xfId="0" applyNumberFormat="1" applyFont="1" applyFill="1" applyBorder="1"/>
    <xf numFmtId="3" fontId="17" fillId="0" borderId="4" xfId="0" applyNumberFormat="1" applyFont="1" applyBorder="1" applyAlignment="1">
      <alignment vertical="center" wrapText="1"/>
    </xf>
    <xf numFmtId="9" fontId="17" fillId="2" borderId="5" xfId="0" applyNumberFormat="1" applyFont="1" applyFill="1" applyBorder="1" applyAlignment="1">
      <alignment vertical="center"/>
    </xf>
    <xf numFmtId="9" fontId="17" fillId="0" borderId="5" xfId="0" applyNumberFormat="1" applyFont="1" applyBorder="1" applyAlignment="1">
      <alignment vertical="center"/>
    </xf>
    <xf numFmtId="3" fontId="17" fillId="0" borderId="6" xfId="0" applyNumberFormat="1" applyFont="1" applyBorder="1" applyAlignment="1">
      <alignment horizontal="right" vertical="center"/>
    </xf>
    <xf numFmtId="0" fontId="18" fillId="0" borderId="0" xfId="0" applyFont="1" applyFill="1" applyBorder="1" applyAlignment="1">
      <alignment horizontal="right"/>
    </xf>
    <xf numFmtId="3" fontId="14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right"/>
    </xf>
    <xf numFmtId="3" fontId="18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3" fontId="31" fillId="0" borderId="0" xfId="0" applyNumberFormat="1" applyFont="1" applyAlignment="1"/>
    <xf numFmtId="0" fontId="20" fillId="0" borderId="14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3" fontId="19" fillId="0" borderId="14" xfId="0" applyNumberFormat="1" applyFont="1" applyFill="1" applyBorder="1" applyAlignment="1"/>
    <xf numFmtId="3" fontId="17" fillId="0" borderId="19" xfId="0" applyNumberFormat="1" applyFont="1" applyBorder="1"/>
    <xf numFmtId="3" fontId="17" fillId="0" borderId="20" xfId="0" applyNumberFormat="1" applyFont="1" applyBorder="1"/>
    <xf numFmtId="3" fontId="22" fillId="2" borderId="20" xfId="0" applyNumberFormat="1" applyFont="1" applyFill="1" applyBorder="1"/>
    <xf numFmtId="3" fontId="17" fillId="0" borderId="19" xfId="0" applyNumberFormat="1" applyFont="1" applyBorder="1" applyAlignment="1"/>
    <xf numFmtId="3" fontId="22" fillId="2" borderId="23" xfId="0" applyNumberFormat="1" applyFont="1" applyFill="1" applyBorder="1"/>
    <xf numFmtId="3" fontId="0" fillId="0" borderId="0" xfId="0" applyNumberFormat="1" applyAlignment="1">
      <alignment horizontal="center" vertical="center"/>
    </xf>
    <xf numFmtId="0" fontId="46" fillId="2" borderId="23" xfId="0" applyFont="1" applyFill="1" applyBorder="1" applyAlignment="1">
      <alignment wrapText="1"/>
    </xf>
    <xf numFmtId="0" fontId="22" fillId="0" borderId="26" xfId="0" applyNumberFormat="1" applyFont="1" applyFill="1" applyBorder="1" applyAlignment="1">
      <alignment horizontal="center" vertical="center" textRotation="90" wrapText="1"/>
    </xf>
    <xf numFmtId="0" fontId="22" fillId="0" borderId="25" xfId="0" applyFont="1" applyFill="1" applyBorder="1" applyAlignment="1" applyProtection="1">
      <alignment horizontal="center" vertical="center" wrapText="1"/>
    </xf>
    <xf numFmtId="167" fontId="17" fillId="0" borderId="19" xfId="0" applyNumberFormat="1" applyFont="1" applyBorder="1"/>
    <xf numFmtId="3" fontId="20" fillId="0" borderId="19" xfId="0" applyNumberFormat="1" applyFont="1" applyBorder="1" applyAlignment="1">
      <alignment wrapText="1"/>
    </xf>
    <xf numFmtId="3" fontId="17" fillId="0" borderId="20" xfId="0" applyNumberFormat="1" applyFont="1" applyFill="1" applyBorder="1"/>
    <xf numFmtId="0" fontId="22" fillId="2" borderId="23" xfId="0" applyFont="1" applyFill="1" applyBorder="1" applyAlignment="1">
      <alignment vertical="center" wrapText="1"/>
    </xf>
    <xf numFmtId="3" fontId="47" fillId="0" borderId="0" xfId="0" applyNumberFormat="1" applyFont="1" applyFill="1" applyBorder="1" applyAlignment="1">
      <alignment horizontal="center"/>
    </xf>
    <xf numFmtId="3" fontId="0" fillId="0" borderId="0" xfId="0" applyNumberFormat="1" applyBorder="1"/>
    <xf numFmtId="0" fontId="48" fillId="0" borderId="0" xfId="25"/>
    <xf numFmtId="0" fontId="51" fillId="0" borderId="0" xfId="25" applyFont="1" applyAlignment="1">
      <alignment wrapText="1"/>
    </xf>
    <xf numFmtId="3" fontId="18" fillId="3" borderId="27" xfId="0" applyNumberFormat="1" applyFont="1" applyFill="1" applyBorder="1" applyAlignment="1">
      <alignment horizontal="center" vertical="center"/>
    </xf>
    <xf numFmtId="0" fontId="18" fillId="3" borderId="23" xfId="0" applyFont="1" applyFill="1" applyBorder="1"/>
    <xf numFmtId="3" fontId="0" fillId="0" borderId="25" xfId="0" applyNumberFormat="1" applyBorder="1"/>
    <xf numFmtId="0" fontId="22" fillId="0" borderId="19" xfId="0" applyFont="1" applyBorder="1"/>
    <xf numFmtId="0" fontId="22" fillId="0" borderId="19" xfId="0" applyFont="1" applyFill="1" applyBorder="1"/>
    <xf numFmtId="0" fontId="15" fillId="0" borderId="0" xfId="23" applyFont="1" applyAlignment="1">
      <alignment vertical="center"/>
    </xf>
    <xf numFmtId="0" fontId="14" fillId="0" borderId="0" xfId="11"/>
    <xf numFmtId="17" fontId="38" fillId="10" borderId="19" xfId="0" applyNumberFormat="1" applyFont="1" applyFill="1" applyBorder="1" applyAlignment="1">
      <alignment horizontal="center" vertical="center"/>
    </xf>
    <xf numFmtId="17" fontId="22" fillId="10" borderId="19" xfId="0" applyNumberFormat="1" applyFont="1" applyFill="1" applyBorder="1" applyAlignment="1">
      <alignment horizontal="center" vertical="center"/>
    </xf>
    <xf numFmtId="0" fontId="22" fillId="10" borderId="19" xfId="0" applyFont="1" applyFill="1" applyBorder="1" applyAlignment="1">
      <alignment horizontal="center" vertical="center"/>
    </xf>
    <xf numFmtId="0" fontId="38" fillId="10" borderId="19" xfId="0" applyFont="1" applyFill="1" applyBorder="1" applyAlignment="1">
      <alignment horizontal="center" vertical="center"/>
    </xf>
    <xf numFmtId="0" fontId="41" fillId="0" borderId="23" xfId="0" applyFont="1" applyBorder="1" applyAlignment="1">
      <alignment vertical="center"/>
    </xf>
    <xf numFmtId="3" fontId="55" fillId="0" borderId="0" xfId="0" applyNumberFormat="1" applyFont="1"/>
    <xf numFmtId="0" fontId="32" fillId="0" borderId="0" xfId="0" applyFont="1" applyFill="1" applyBorder="1" applyAlignment="1">
      <alignment vertical="center"/>
    </xf>
    <xf numFmtId="0" fontId="56" fillId="0" borderId="0" xfId="29"/>
    <xf numFmtId="0" fontId="18" fillId="0" borderId="26" xfId="29" applyFont="1" applyFill="1" applyBorder="1" applyAlignment="1" applyProtection="1">
      <alignment horizontal="center" vertical="center" textRotation="90" wrapText="1"/>
    </xf>
    <xf numFmtId="0" fontId="18" fillId="0" borderId="27" xfId="29" applyFont="1" applyFill="1" applyBorder="1" applyAlignment="1" applyProtection="1">
      <alignment horizontal="center" vertical="center" textRotation="90" wrapText="1"/>
    </xf>
    <xf numFmtId="0" fontId="28" fillId="0" borderId="20" xfId="29" applyFont="1" applyBorder="1" applyAlignment="1">
      <alignment horizontal="center" vertical="center"/>
    </xf>
    <xf numFmtId="0" fontId="28" fillId="0" borderId="21" xfId="29" applyFont="1" applyBorder="1" applyAlignment="1">
      <alignment horizontal="center" vertical="center"/>
    </xf>
    <xf numFmtId="0" fontId="25" fillId="2" borderId="28" xfId="29" applyFont="1" applyFill="1" applyBorder="1" applyAlignment="1">
      <alignment horizontal="center" vertical="center"/>
    </xf>
    <xf numFmtId="0" fontId="25" fillId="2" borderId="29" xfId="29" applyFont="1" applyFill="1" applyBorder="1" applyAlignment="1">
      <alignment horizontal="center" vertical="center"/>
    </xf>
    <xf numFmtId="0" fontId="58" fillId="0" borderId="0" xfId="29" applyFont="1"/>
    <xf numFmtId="0" fontId="48" fillId="0" borderId="0" xfId="25" applyBorder="1" applyAlignment="1"/>
    <xf numFmtId="0" fontId="48" fillId="0" borderId="0" xfId="25" applyAlignment="1"/>
    <xf numFmtId="0" fontId="62" fillId="0" borderId="0" xfId="25" applyFont="1" applyAlignment="1">
      <alignment vertical="top" wrapText="1"/>
    </xf>
    <xf numFmtId="3" fontId="18" fillId="0" borderId="20" xfId="0" applyNumberFormat="1" applyFont="1" applyFill="1" applyBorder="1"/>
    <xf numFmtId="49" fontId="17" fillId="0" borderId="19" xfId="0" applyNumberFormat="1" applyFont="1" applyBorder="1" applyAlignment="1">
      <alignment horizontal="center" vertical="center"/>
    </xf>
    <xf numFmtId="0" fontId="53" fillId="0" borderId="20" xfId="25" applyNumberFormat="1" applyFont="1" applyFill="1" applyBorder="1" applyAlignment="1" applyProtection="1">
      <alignment horizontal="center" vertical="center" wrapText="1"/>
    </xf>
    <xf numFmtId="0" fontId="50" fillId="0" borderId="0" xfId="25" applyNumberFormat="1" applyFont="1" applyFill="1" applyBorder="1" applyAlignment="1" applyProtection="1">
      <alignment vertical="center" wrapText="1"/>
    </xf>
    <xf numFmtId="0" fontId="53" fillId="0" borderId="0" xfId="25" applyNumberFormat="1" applyFont="1" applyFill="1" applyBorder="1" applyAlignment="1" applyProtection="1">
      <alignment horizontal="center" vertical="center" wrapText="1"/>
    </xf>
    <xf numFmtId="0" fontId="53" fillId="0" borderId="21" xfId="25" applyNumberFormat="1" applyFont="1" applyFill="1" applyBorder="1" applyAlignment="1" applyProtection="1">
      <alignment horizontal="center" vertical="center" wrapText="1"/>
    </xf>
    <xf numFmtId="0" fontId="0" fillId="0" borderId="20" xfId="0" applyFill="1" applyBorder="1"/>
    <xf numFmtId="0" fontId="49" fillId="0" borderId="0" xfId="25" applyNumberFormat="1" applyFont="1" applyFill="1" applyBorder="1" applyAlignment="1" applyProtection="1">
      <alignment vertical="center" wrapText="1"/>
    </xf>
    <xf numFmtId="0" fontId="64" fillId="0" borderId="0" xfId="25" applyNumberFormat="1" applyFont="1" applyFill="1" applyBorder="1" applyAlignment="1" applyProtection="1">
      <alignment horizontal="center" vertical="center" wrapText="1"/>
    </xf>
    <xf numFmtId="0" fontId="65" fillId="0" borderId="25" xfId="25" applyNumberFormat="1" applyFont="1" applyFill="1" applyBorder="1" applyAlignment="1" applyProtection="1">
      <alignment horizontal="center" vertical="center" wrapText="1"/>
    </xf>
    <xf numFmtId="0" fontId="48" fillId="0" borderId="27" xfId="25" applyFill="1" applyBorder="1"/>
    <xf numFmtId="0" fontId="48" fillId="0" borderId="0" xfId="25" applyFill="1"/>
    <xf numFmtId="0" fontId="66" fillId="0" borderId="0" xfId="25" applyNumberFormat="1" applyFont="1" applyFill="1" applyBorder="1" applyAlignment="1" applyProtection="1">
      <alignment horizontal="center" vertical="center" wrapText="1"/>
    </xf>
    <xf numFmtId="3" fontId="14" fillId="0" borderId="20" xfId="0" applyNumberFormat="1" applyFont="1" applyFill="1" applyBorder="1"/>
    <xf numFmtId="0" fontId="24" fillId="5" borderId="21" xfId="25" applyFont="1" applyFill="1" applyBorder="1"/>
    <xf numFmtId="10" fontId="67" fillId="0" borderId="0" xfId="24" applyNumberFormat="1" applyFont="1" applyFill="1" applyBorder="1" applyAlignment="1" applyProtection="1"/>
    <xf numFmtId="3" fontId="28" fillId="0" borderId="20" xfId="0" applyNumberFormat="1" applyFont="1" applyFill="1" applyBorder="1"/>
    <xf numFmtId="3" fontId="48" fillId="5" borderId="21" xfId="25" applyNumberFormat="1" applyFill="1" applyBorder="1"/>
    <xf numFmtId="10" fontId="65" fillId="0" borderId="0" xfId="24" applyNumberFormat="1" applyFont="1" applyFill="1" applyBorder="1" applyAlignment="1" applyProtection="1"/>
    <xf numFmtId="0" fontId="50" fillId="0" borderId="0" xfId="25" applyNumberFormat="1" applyFont="1" applyFill="1" applyBorder="1" applyAlignment="1" applyProtection="1">
      <alignment horizontal="center" vertical="center" wrapText="1"/>
    </xf>
    <xf numFmtId="0" fontId="48" fillId="0" borderId="0" xfId="25" applyBorder="1"/>
    <xf numFmtId="0" fontId="48" fillId="0" borderId="0" xfId="25" applyAlignment="1">
      <alignment horizontal="center" vertical="center"/>
    </xf>
    <xf numFmtId="0" fontId="48" fillId="0" borderId="23" xfId="25" applyBorder="1" applyAlignment="1">
      <alignment horizontal="center" vertical="center"/>
    </xf>
    <xf numFmtId="0" fontId="24" fillId="5" borderId="28" xfId="25" applyFont="1" applyFill="1" applyBorder="1" applyAlignment="1">
      <alignment horizontal="center" vertical="center"/>
    </xf>
    <xf numFmtId="3" fontId="48" fillId="5" borderId="28" xfId="25" applyNumberFormat="1" applyFill="1" applyBorder="1" applyAlignment="1">
      <alignment horizontal="center" vertical="center"/>
    </xf>
    <xf numFmtId="3" fontId="48" fillId="5" borderId="29" xfId="25" applyNumberFormat="1" applyFill="1" applyBorder="1" applyAlignment="1">
      <alignment horizontal="center" vertical="center"/>
    </xf>
    <xf numFmtId="0" fontId="48" fillId="0" borderId="0" xfId="25" applyFill="1" applyBorder="1" applyAlignment="1">
      <alignment horizontal="center" vertical="center"/>
    </xf>
    <xf numFmtId="0" fontId="24" fillId="0" borderId="0" xfId="25" applyFont="1" applyFill="1" applyBorder="1" applyAlignment="1">
      <alignment horizontal="center" vertical="center"/>
    </xf>
    <xf numFmtId="3" fontId="48" fillId="0" borderId="0" xfId="25" applyNumberFormat="1" applyFill="1" applyBorder="1" applyAlignment="1">
      <alignment horizontal="center" vertical="center"/>
    </xf>
    <xf numFmtId="0" fontId="17" fillId="0" borderId="0" xfId="25" applyFont="1" applyAlignment="1">
      <alignment vertical="top" wrapText="1"/>
    </xf>
    <xf numFmtId="3" fontId="17" fillId="0" borderId="13" xfId="0" applyNumberFormat="1" applyFont="1" applyFill="1" applyBorder="1"/>
    <xf numFmtId="0" fontId="41" fillId="0" borderId="19" xfId="0" applyFont="1" applyBorder="1"/>
    <xf numFmtId="2" fontId="0" fillId="0" borderId="0" xfId="0" applyNumberFormat="1"/>
    <xf numFmtId="0" fontId="19" fillId="0" borderId="26" xfId="0" applyNumberFormat="1" applyFont="1" applyFill="1" applyBorder="1" applyAlignment="1">
      <alignment horizontal="center" vertical="center" textRotation="90" wrapText="1"/>
    </xf>
    <xf numFmtId="3" fontId="41" fillId="0" borderId="20" xfId="0" applyNumberFormat="1" applyFont="1" applyBorder="1"/>
    <xf numFmtId="2" fontId="39" fillId="5" borderId="27" xfId="0" applyNumberFormat="1" applyFont="1" applyFill="1" applyBorder="1" applyAlignment="1">
      <alignment horizontal="center" vertical="center"/>
    </xf>
    <xf numFmtId="10" fontId="41" fillId="5" borderId="21" xfId="0" applyNumberFormat="1" applyFont="1" applyFill="1" applyBorder="1"/>
    <xf numFmtId="0" fontId="39" fillId="5" borderId="26" xfId="0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/>
    </xf>
    <xf numFmtId="4" fontId="0" fillId="0" borderId="0" xfId="0" applyNumberFormat="1"/>
    <xf numFmtId="0" fontId="8" fillId="0" borderId="0" xfId="32"/>
    <xf numFmtId="1" fontId="8" fillId="0" borderId="0" xfId="32" applyNumberFormat="1"/>
    <xf numFmtId="1" fontId="8" fillId="0" borderId="0" xfId="32" applyNumberFormat="1" applyFill="1"/>
    <xf numFmtId="0" fontId="8" fillId="0" borderId="0" xfId="32" applyFill="1"/>
    <xf numFmtId="168" fontId="8" fillId="0" borderId="0" xfId="32" applyNumberFormat="1"/>
    <xf numFmtId="0" fontId="15" fillId="0" borderId="0" xfId="0" applyFont="1" applyAlignment="1">
      <alignment horizontal="center"/>
    </xf>
    <xf numFmtId="0" fontId="18" fillId="0" borderId="25" xfId="0" applyFont="1" applyBorder="1" applyAlignment="1">
      <alignment horizontal="center" vertical="center"/>
    </xf>
    <xf numFmtId="0" fontId="18" fillId="0" borderId="25" xfId="0" applyFont="1" applyFill="1" applyBorder="1" applyAlignment="1" applyProtection="1">
      <alignment horizontal="center" vertical="center" wrapText="1"/>
    </xf>
    <xf numFmtId="0" fontId="22" fillId="0" borderId="26" xfId="0" applyNumberFormat="1" applyFont="1" applyFill="1" applyBorder="1" applyAlignment="1">
      <alignment horizontal="center" vertical="center" textRotation="90" wrapText="1"/>
    </xf>
    <xf numFmtId="0" fontId="20" fillId="0" borderId="19" xfId="0" applyFont="1" applyFill="1" applyBorder="1" applyAlignment="1">
      <alignment horizontal="left" vertical="center" wrapText="1"/>
    </xf>
    <xf numFmtId="0" fontId="38" fillId="2" borderId="26" xfId="0" applyFont="1" applyFill="1" applyBorder="1" applyAlignment="1">
      <alignment horizontal="center" vertical="center"/>
    </xf>
    <xf numFmtId="0" fontId="38" fillId="2" borderId="27" xfId="0" applyFont="1" applyFill="1" applyBorder="1" applyAlignment="1">
      <alignment horizontal="center" vertical="center"/>
    </xf>
    <xf numFmtId="0" fontId="52" fillId="0" borderId="19" xfId="0" applyFont="1" applyFill="1" applyBorder="1" applyAlignment="1">
      <alignment wrapText="1"/>
    </xf>
    <xf numFmtId="168" fontId="17" fillId="0" borderId="19" xfId="1" applyNumberFormat="1" applyFont="1" applyFill="1" applyBorder="1" applyAlignment="1">
      <alignment vertical="center" wrapText="1"/>
    </xf>
    <xf numFmtId="0" fontId="38" fillId="0" borderId="26" xfId="0" applyFont="1" applyBorder="1" applyAlignment="1">
      <alignment horizontal="center" vertical="center" textRotation="90"/>
    </xf>
    <xf numFmtId="0" fontId="38" fillId="0" borderId="26" xfId="0" applyFont="1" applyBorder="1" applyAlignment="1">
      <alignment horizontal="center" vertical="center" textRotation="90" wrapText="1"/>
    </xf>
    <xf numFmtId="0" fontId="46" fillId="2" borderId="25" xfId="0" applyFont="1" applyFill="1" applyBorder="1" applyAlignment="1">
      <alignment horizontal="center" vertical="center"/>
    </xf>
    <xf numFmtId="0" fontId="41" fillId="0" borderId="0" xfId="0" applyFont="1" applyFill="1" applyBorder="1"/>
    <xf numFmtId="0" fontId="28" fillId="0" borderId="0" xfId="32" applyFont="1" applyFill="1" applyBorder="1" applyAlignment="1">
      <alignment horizontal="left" vertical="center"/>
    </xf>
    <xf numFmtId="0" fontId="28" fillId="0" borderId="20" xfId="32" applyFont="1" applyFill="1" applyBorder="1" applyAlignment="1">
      <alignment horizontal="center"/>
    </xf>
    <xf numFmtId="0" fontId="28" fillId="0" borderId="21" xfId="32" applyFont="1" applyFill="1" applyBorder="1" applyAlignment="1">
      <alignment horizontal="center"/>
    </xf>
    <xf numFmtId="0" fontId="28" fillId="0" borderId="20" xfId="32" applyFont="1" applyFill="1" applyBorder="1"/>
    <xf numFmtId="0" fontId="28" fillId="0" borderId="21" xfId="32" applyFont="1" applyFill="1" applyBorder="1"/>
    <xf numFmtId="0" fontId="28" fillId="0" borderId="40" xfId="32" applyFont="1" applyFill="1" applyBorder="1" applyAlignment="1">
      <alignment horizontal="left" vertical="top"/>
    </xf>
    <xf numFmtId="0" fontId="28" fillId="0" borderId="23" xfId="32" applyFont="1" applyFill="1" applyBorder="1"/>
    <xf numFmtId="0" fontId="28" fillId="0" borderId="28" xfId="32" applyFont="1" applyFill="1" applyBorder="1"/>
    <xf numFmtId="0" fontId="28" fillId="0" borderId="29" xfId="32" applyFont="1" applyFill="1" applyBorder="1"/>
    <xf numFmtId="0" fontId="14" fillId="0" borderId="0" xfId="11" applyBorder="1"/>
    <xf numFmtId="17" fontId="14" fillId="0" borderId="19" xfId="11" applyNumberFormat="1" applyBorder="1" applyAlignment="1">
      <alignment horizontal="center" vertical="center"/>
    </xf>
    <xf numFmtId="17" fontId="30" fillId="10" borderId="19" xfId="11" applyNumberFormat="1" applyFont="1" applyFill="1" applyBorder="1" applyAlignment="1">
      <alignment horizontal="center" vertical="center"/>
    </xf>
    <xf numFmtId="17" fontId="34" fillId="10" borderId="19" xfId="11" applyNumberFormat="1" applyFont="1" applyFill="1" applyBorder="1" applyAlignment="1">
      <alignment horizontal="center" vertical="center"/>
    </xf>
    <xf numFmtId="0" fontId="14" fillId="0" borderId="0" xfId="11" applyFont="1" applyAlignment="1">
      <alignment vertical="top" wrapText="1"/>
    </xf>
    <xf numFmtId="0" fontId="34" fillId="10" borderId="19" xfId="11" applyFont="1" applyFill="1" applyBorder="1" applyAlignment="1">
      <alignment horizontal="center" vertical="center"/>
    </xf>
    <xf numFmtId="0" fontId="30" fillId="10" borderId="19" xfId="11" applyFont="1" applyFill="1" applyBorder="1" applyAlignment="1">
      <alignment horizontal="center" vertical="center"/>
    </xf>
    <xf numFmtId="0" fontId="14" fillId="0" borderId="19" xfId="11" applyBorder="1"/>
    <xf numFmtId="0" fontId="40" fillId="0" borderId="20" xfId="11" applyFont="1" applyBorder="1"/>
    <xf numFmtId="0" fontId="41" fillId="0" borderId="19" xfId="11" applyFont="1" applyBorder="1" applyAlignment="1">
      <alignment vertical="center"/>
    </xf>
    <xf numFmtId="0" fontId="41" fillId="0" borderId="23" xfId="11" applyFont="1" applyBorder="1" applyAlignment="1">
      <alignment vertical="center" wrapText="1"/>
    </xf>
    <xf numFmtId="3" fontId="44" fillId="0" borderId="0" xfId="11" applyNumberFormat="1" applyFont="1" applyBorder="1" applyAlignment="1">
      <alignment horizontal="center" vertical="center"/>
    </xf>
    <xf numFmtId="0" fontId="69" fillId="0" borderId="0" xfId="11" applyFont="1" applyBorder="1" applyAlignment="1">
      <alignment horizontal="center" vertical="center"/>
    </xf>
    <xf numFmtId="10" fontId="44" fillId="0" borderId="0" xfId="11" applyNumberFormat="1" applyFont="1" applyBorder="1" applyAlignment="1">
      <alignment horizontal="center" vertical="center"/>
    </xf>
    <xf numFmtId="3" fontId="44" fillId="0" borderId="0" xfId="11" applyNumberFormat="1" applyFont="1" applyFill="1" applyBorder="1" applyAlignment="1">
      <alignment horizontal="center" vertical="center"/>
    </xf>
    <xf numFmtId="10" fontId="44" fillId="0" borderId="0" xfId="11" applyNumberFormat="1" applyFont="1" applyFill="1" applyBorder="1" applyAlignment="1">
      <alignment horizontal="center" vertical="center"/>
    </xf>
    <xf numFmtId="0" fontId="18" fillId="0" borderId="0" xfId="11" applyFont="1"/>
    <xf numFmtId="0" fontId="15" fillId="0" borderId="0" xfId="0" applyFont="1" applyAlignment="1">
      <alignment horizontal="center"/>
    </xf>
    <xf numFmtId="0" fontId="74" fillId="0" borderId="20" xfId="0" applyFont="1" applyBorder="1" applyAlignment="1">
      <alignment horizontal="center" vertical="center" wrapText="1"/>
    </xf>
    <xf numFmtId="0" fontId="75" fillId="0" borderId="20" xfId="0" applyFont="1" applyBorder="1" applyAlignment="1">
      <alignment horizontal="center" vertical="center" wrapText="1"/>
    </xf>
    <xf numFmtId="0" fontId="75" fillId="0" borderId="21" xfId="0" applyFont="1" applyBorder="1" applyAlignment="1">
      <alignment horizontal="center" vertical="center" wrapText="1"/>
    </xf>
    <xf numFmtId="3" fontId="26" fillId="24" borderId="20" xfId="11" applyNumberFormat="1" applyFont="1" applyFill="1" applyBorder="1" applyAlignment="1">
      <alignment vertical="center"/>
    </xf>
    <xf numFmtId="0" fontId="0" fillId="0" borderId="20" xfId="0" applyBorder="1"/>
    <xf numFmtId="0" fontId="0" fillId="0" borderId="21" xfId="0" applyBorder="1"/>
    <xf numFmtId="0" fontId="41" fillId="0" borderId="19" xfId="0" applyFont="1" applyBorder="1" applyAlignment="1">
      <alignment vertical="center"/>
    </xf>
    <xf numFmtId="0" fontId="0" fillId="10" borderId="20" xfId="0" applyFill="1" applyBorder="1"/>
    <xf numFmtId="0" fontId="0" fillId="10" borderId="21" xfId="0" applyFill="1" applyBorder="1"/>
    <xf numFmtId="0" fontId="41" fillId="0" borderId="19" xfId="11" applyFont="1" applyBorder="1" applyAlignment="1">
      <alignment vertical="center" wrapText="1"/>
    </xf>
    <xf numFmtId="0" fontId="41" fillId="0" borderId="19" xfId="0" applyFont="1" applyFill="1" applyBorder="1" applyAlignment="1">
      <alignment vertical="center"/>
    </xf>
    <xf numFmtId="0" fontId="0" fillId="0" borderId="21" xfId="0" applyFill="1" applyBorder="1"/>
    <xf numFmtId="0" fontId="0" fillId="10" borderId="28" xfId="0" applyFill="1" applyBorder="1"/>
    <xf numFmtId="0" fontId="0" fillId="10" borderId="29" xfId="0" applyFill="1" applyBorder="1"/>
    <xf numFmtId="3" fontId="0" fillId="0" borderId="0" xfId="0" applyNumberFormat="1" applyBorder="1" applyAlignment="1">
      <alignment horizontal="center" vertical="center"/>
    </xf>
    <xf numFmtId="0" fontId="22" fillId="0" borderId="25" xfId="11" applyFont="1" applyFill="1" applyBorder="1" applyAlignment="1" applyProtection="1">
      <alignment horizontal="center" vertical="center" wrapText="1"/>
    </xf>
    <xf numFmtId="0" fontId="22" fillId="0" borderId="26" xfId="11" applyNumberFormat="1" applyFont="1" applyFill="1" applyBorder="1" applyAlignment="1">
      <alignment horizontal="center" vertical="center" textRotation="90" wrapText="1"/>
    </xf>
    <xf numFmtId="167" fontId="17" fillId="0" borderId="19" xfId="11" applyNumberFormat="1" applyFont="1" applyBorder="1"/>
    <xf numFmtId="3" fontId="14" fillId="0" borderId="20" xfId="11" applyNumberFormat="1" applyFill="1" applyBorder="1"/>
    <xf numFmtId="0" fontId="14" fillId="0" borderId="20" xfId="11" applyFill="1" applyBorder="1"/>
    <xf numFmtId="3" fontId="14" fillId="0" borderId="20" xfId="11" applyNumberFormat="1" applyBorder="1"/>
    <xf numFmtId="0" fontId="22" fillId="2" borderId="19" xfId="11" applyFont="1" applyFill="1" applyBorder="1" applyAlignment="1">
      <alignment horizontal="center" vertical="center" wrapText="1"/>
    </xf>
    <xf numFmtId="3" fontId="18" fillId="2" borderId="20" xfId="11" applyNumberFormat="1" applyFont="1" applyFill="1" applyBorder="1" applyAlignment="1">
      <alignment vertical="center"/>
    </xf>
    <xf numFmtId="3" fontId="14" fillId="0" borderId="0" xfId="11" applyNumberFormat="1"/>
    <xf numFmtId="0" fontId="53" fillId="0" borderId="22" xfId="25" applyNumberFormat="1" applyFont="1" applyFill="1" applyBorder="1" applyAlignment="1" applyProtection="1">
      <alignment horizontal="center" vertical="center" wrapText="1"/>
    </xf>
    <xf numFmtId="3" fontId="48" fillId="0" borderId="0" xfId="25" applyNumberFormat="1"/>
    <xf numFmtId="10" fontId="48" fillId="0" borderId="0" xfId="25" applyNumberFormat="1"/>
    <xf numFmtId="0" fontId="39" fillId="0" borderId="26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 wrapText="1"/>
    </xf>
    <xf numFmtId="0" fontId="39" fillId="2" borderId="27" xfId="0" applyFont="1" applyFill="1" applyBorder="1" applyAlignment="1">
      <alignment horizontal="center" vertical="center" wrapText="1"/>
    </xf>
    <xf numFmtId="0" fontId="32" fillId="0" borderId="0" xfId="32" applyFont="1" applyFill="1" applyBorder="1" applyAlignment="1">
      <alignment horizontal="left" vertical="center"/>
    </xf>
    <xf numFmtId="10" fontId="41" fillId="5" borderId="46" xfId="0" applyNumberFormat="1" applyFont="1" applyFill="1" applyBorder="1"/>
    <xf numFmtId="0" fontId="39" fillId="2" borderId="43" xfId="0" applyFont="1" applyFill="1" applyBorder="1"/>
    <xf numFmtId="3" fontId="39" fillId="2" borderId="32" xfId="0" applyNumberFormat="1" applyFont="1" applyFill="1" applyBorder="1"/>
    <xf numFmtId="3" fontId="39" fillId="5" borderId="20" xfId="0" applyNumberFormat="1" applyFont="1" applyFill="1" applyBorder="1"/>
    <xf numFmtId="0" fontId="76" fillId="0" borderId="48" xfId="0" applyFont="1" applyBorder="1"/>
    <xf numFmtId="3" fontId="76" fillId="0" borderId="49" xfId="0" applyNumberFormat="1" applyFont="1" applyBorder="1"/>
    <xf numFmtId="3" fontId="76" fillId="5" borderId="49" xfId="0" applyNumberFormat="1" applyFont="1" applyFill="1" applyBorder="1"/>
    <xf numFmtId="10" fontId="41" fillId="5" borderId="50" xfId="0" applyNumberFormat="1" applyFont="1" applyFill="1" applyBorder="1"/>
    <xf numFmtId="10" fontId="17" fillId="2" borderId="21" xfId="0" applyNumberFormat="1" applyFont="1" applyFill="1" applyBorder="1"/>
    <xf numFmtId="0" fontId="14" fillId="0" borderId="19" xfId="0" applyFont="1" applyFill="1" applyBorder="1" applyAlignment="1">
      <alignment horizontal="left" vertical="center" wrapText="1"/>
    </xf>
    <xf numFmtId="0" fontId="14" fillId="0" borderId="19" xfId="0" applyNumberFormat="1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left" vertical="center"/>
    </xf>
    <xf numFmtId="0" fontId="14" fillId="0" borderId="0" xfId="11" applyFill="1" applyBorder="1"/>
    <xf numFmtId="166" fontId="0" fillId="0" borderId="0" xfId="0" applyNumberFormat="1" applyFill="1" applyBorder="1" applyProtection="1"/>
    <xf numFmtId="3" fontId="15" fillId="0" borderId="0" xfId="0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 vertical="center"/>
    </xf>
    <xf numFmtId="1" fontId="22" fillId="2" borderId="27" xfId="0" applyNumberFormat="1" applyFont="1" applyFill="1" applyBorder="1" applyAlignment="1" applyProtection="1">
      <alignment horizontal="center" vertical="center" wrapText="1"/>
    </xf>
    <xf numFmtId="17" fontId="14" fillId="0" borderId="47" xfId="11" applyNumberFormat="1" applyBorder="1" applyAlignment="1">
      <alignment horizontal="center" vertical="center"/>
    </xf>
    <xf numFmtId="3" fontId="26" fillId="24" borderId="21" xfId="11" applyNumberFormat="1" applyFont="1" applyFill="1" applyBorder="1" applyAlignment="1">
      <alignment vertical="center"/>
    </xf>
    <xf numFmtId="0" fontId="40" fillId="0" borderId="21" xfId="11" applyFont="1" applyBorder="1"/>
    <xf numFmtId="3" fontId="14" fillId="0" borderId="20" xfId="0" applyNumberFormat="1" applyFont="1" applyFill="1" applyBorder="1" applyAlignment="1" applyProtection="1">
      <alignment horizontal="right"/>
    </xf>
    <xf numFmtId="3" fontId="0" fillId="0" borderId="20" xfId="0" applyNumberFormat="1" applyFill="1" applyBorder="1" applyAlignment="1" applyProtection="1">
      <alignment horizontal="right"/>
    </xf>
    <xf numFmtId="3" fontId="18" fillId="2" borderId="28" xfId="0" applyNumberFormat="1" applyFont="1" applyFill="1" applyBorder="1" applyAlignment="1">
      <alignment horizontal="right" vertical="center"/>
    </xf>
    <xf numFmtId="3" fontId="14" fillId="0" borderId="30" xfId="11" applyNumberFormat="1" applyBorder="1" applyAlignment="1">
      <alignment horizontal="right" vertical="center"/>
    </xf>
    <xf numFmtId="3" fontId="14" fillId="0" borderId="31" xfId="11" applyNumberFormat="1" applyBorder="1" applyAlignment="1">
      <alignment horizontal="right" vertical="center"/>
    </xf>
    <xf numFmtId="3" fontId="14" fillId="0" borderId="20" xfId="11" applyNumberFormat="1" applyBorder="1" applyAlignment="1">
      <alignment horizontal="right" vertical="center"/>
    </xf>
    <xf numFmtId="3" fontId="14" fillId="0" borderId="21" xfId="11" applyNumberFormat="1" applyBorder="1" applyAlignment="1">
      <alignment horizontal="right" vertical="center" wrapText="1"/>
    </xf>
    <xf numFmtId="3" fontId="14" fillId="10" borderId="20" xfId="11" applyNumberFormat="1" applyFill="1" applyBorder="1" applyAlignment="1">
      <alignment horizontal="right" vertical="center"/>
    </xf>
    <xf numFmtId="3" fontId="14" fillId="10" borderId="21" xfId="11" applyNumberFormat="1" applyFill="1" applyBorder="1" applyAlignment="1">
      <alignment horizontal="right" vertical="center"/>
    </xf>
    <xf numFmtId="3" fontId="14" fillId="0" borderId="20" xfId="11" applyNumberFormat="1" applyBorder="1" applyAlignment="1">
      <alignment horizontal="right" vertical="center" wrapText="1"/>
    </xf>
    <xf numFmtId="3" fontId="14" fillId="0" borderId="21" xfId="11" applyNumberFormat="1" applyBorder="1" applyAlignment="1">
      <alignment horizontal="right" vertical="center"/>
    </xf>
    <xf numFmtId="3" fontId="26" fillId="23" borderId="20" xfId="11" applyNumberFormat="1" applyFont="1" applyFill="1" applyBorder="1" applyAlignment="1">
      <alignment vertical="center"/>
    </xf>
    <xf numFmtId="3" fontId="42" fillId="23" borderId="20" xfId="11" applyNumberFormat="1" applyFont="1" applyFill="1" applyBorder="1" applyAlignment="1">
      <alignment horizontal="right" vertical="center"/>
    </xf>
    <xf numFmtId="3" fontId="70" fillId="24" borderId="20" xfId="11" applyNumberFormat="1" applyFont="1" applyFill="1" applyBorder="1" applyAlignment="1">
      <alignment horizontal="right" vertical="center"/>
    </xf>
    <xf numFmtId="10" fontId="28" fillId="23" borderId="28" xfId="11" applyNumberFormat="1" applyFont="1" applyFill="1" applyBorder="1" applyAlignment="1">
      <alignment horizontal="right" vertical="center"/>
    </xf>
    <xf numFmtId="10" fontId="28" fillId="24" borderId="28" xfId="11" applyNumberFormat="1" applyFont="1" applyFill="1" applyBorder="1" applyAlignment="1">
      <alignment horizontal="right" vertical="center"/>
    </xf>
    <xf numFmtId="10" fontId="28" fillId="24" borderId="29" xfId="11" applyNumberFormat="1" applyFont="1" applyFill="1" applyBorder="1" applyAlignment="1">
      <alignment horizontal="right" vertical="center"/>
    </xf>
    <xf numFmtId="3" fontId="0" fillId="0" borderId="20" xfId="0" applyNumberFormat="1" applyBorder="1" applyAlignment="1">
      <alignment horizontal="right" vertical="center"/>
    </xf>
    <xf numFmtId="3" fontId="0" fillId="0" borderId="20" xfId="0" applyNumberFormat="1" applyFill="1" applyBorder="1" applyAlignment="1">
      <alignment horizontal="right" vertical="center"/>
    </xf>
    <xf numFmtId="3" fontId="0" fillId="0" borderId="30" xfId="0" applyNumberFormat="1" applyBorder="1" applyAlignment="1">
      <alignment horizontal="right" vertical="center"/>
    </xf>
    <xf numFmtId="0" fontId="0" fillId="0" borderId="20" xfId="0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35" fillId="2" borderId="21" xfId="0" applyNumberFormat="1" applyFont="1" applyFill="1" applyBorder="1" applyAlignment="1">
      <alignment horizontal="right" vertical="center"/>
    </xf>
    <xf numFmtId="3" fontId="18" fillId="2" borderId="20" xfId="0" applyNumberFormat="1" applyFont="1" applyFill="1" applyBorder="1" applyAlignment="1">
      <alignment horizontal="right"/>
    </xf>
    <xf numFmtId="3" fontId="18" fillId="2" borderId="20" xfId="0" applyNumberFormat="1" applyFont="1" applyFill="1" applyBorder="1" applyAlignment="1">
      <alignment horizontal="right" vertical="center"/>
    </xf>
    <xf numFmtId="3" fontId="20" fillId="0" borderId="14" xfId="0" applyNumberFormat="1" applyFont="1" applyFill="1" applyBorder="1" applyAlignment="1">
      <alignment horizontal="right" vertical="center"/>
    </xf>
    <xf numFmtId="10" fontId="21" fillId="0" borderId="14" xfId="0" applyNumberFormat="1" applyFont="1" applyFill="1" applyBorder="1" applyAlignment="1">
      <alignment horizontal="right" vertical="center"/>
    </xf>
    <xf numFmtId="3" fontId="19" fillId="0" borderId="14" xfId="0" applyNumberFormat="1" applyFont="1" applyFill="1" applyBorder="1" applyAlignment="1">
      <alignment horizontal="right" vertical="center"/>
    </xf>
    <xf numFmtId="10" fontId="33" fillId="0" borderId="14" xfId="0" applyNumberFormat="1" applyFont="1" applyFill="1" applyBorder="1" applyAlignment="1">
      <alignment horizontal="right" vertical="center"/>
    </xf>
    <xf numFmtId="10" fontId="33" fillId="0" borderId="0" xfId="0" applyNumberFormat="1" applyFont="1" applyFill="1" applyBorder="1" applyAlignment="1">
      <alignment horizontal="right" vertical="center"/>
    </xf>
    <xf numFmtId="10" fontId="21" fillId="0" borderId="0" xfId="0" applyNumberFormat="1" applyFont="1" applyFill="1" applyBorder="1" applyAlignment="1">
      <alignment horizontal="right" vertical="center"/>
    </xf>
    <xf numFmtId="3" fontId="19" fillId="2" borderId="14" xfId="0" applyNumberFormat="1" applyFont="1" applyFill="1" applyBorder="1" applyAlignment="1">
      <alignment horizontal="right" vertical="center"/>
    </xf>
    <xf numFmtId="3" fontId="17" fillId="0" borderId="20" xfId="0" applyNumberFormat="1" applyFont="1" applyBorder="1" applyAlignment="1">
      <alignment horizontal="right"/>
    </xf>
    <xf numFmtId="9" fontId="16" fillId="11" borderId="20" xfId="0" applyNumberFormat="1" applyFont="1" applyFill="1" applyBorder="1" applyAlignment="1">
      <alignment horizontal="right"/>
    </xf>
    <xf numFmtId="3" fontId="22" fillId="2" borderId="20" xfId="0" applyNumberFormat="1" applyFont="1" applyFill="1" applyBorder="1" applyAlignment="1">
      <alignment horizontal="right"/>
    </xf>
    <xf numFmtId="9" fontId="59" fillId="11" borderId="20" xfId="0" applyNumberFormat="1" applyFont="1" applyFill="1" applyBorder="1" applyAlignment="1">
      <alignment horizontal="right"/>
    </xf>
    <xf numFmtId="3" fontId="22" fillId="2" borderId="28" xfId="0" applyNumberFormat="1" applyFont="1" applyFill="1" applyBorder="1" applyAlignment="1">
      <alignment horizontal="right"/>
    </xf>
    <xf numFmtId="9" fontId="16" fillId="11" borderId="28" xfId="0" applyNumberFormat="1" applyFont="1" applyFill="1" applyBorder="1" applyAlignment="1">
      <alignment horizontal="right"/>
    </xf>
    <xf numFmtId="3" fontId="17" fillId="2" borderId="28" xfId="0" applyNumberFormat="1" applyFont="1" applyFill="1" applyBorder="1" applyAlignment="1">
      <alignment horizontal="right"/>
    </xf>
    <xf numFmtId="9" fontId="59" fillId="11" borderId="28" xfId="0" applyNumberFormat="1" applyFont="1" applyFill="1" applyBorder="1" applyAlignment="1">
      <alignment horizontal="right"/>
    </xf>
    <xf numFmtId="3" fontId="52" fillId="0" borderId="20" xfId="0" applyNumberFormat="1" applyFont="1" applyBorder="1" applyAlignment="1">
      <alignment horizontal="right" vertical="center"/>
    </xf>
    <xf numFmtId="3" fontId="38" fillId="2" borderId="20" xfId="0" applyNumberFormat="1" applyFont="1" applyFill="1" applyBorder="1" applyAlignment="1">
      <alignment horizontal="right" vertical="center"/>
    </xf>
    <xf numFmtId="3" fontId="52" fillId="0" borderId="20" xfId="0" applyNumberFormat="1" applyFont="1" applyFill="1" applyBorder="1" applyAlignment="1">
      <alignment horizontal="right" vertical="center"/>
    </xf>
    <xf numFmtId="3" fontId="38" fillId="2" borderId="28" xfId="0" applyNumberFormat="1" applyFont="1" applyFill="1" applyBorder="1" applyAlignment="1">
      <alignment horizontal="right" vertical="center"/>
    </xf>
    <xf numFmtId="3" fontId="14" fillId="0" borderId="20" xfId="0" applyNumberFormat="1" applyFont="1" applyFill="1" applyBorder="1" applyAlignment="1" applyProtection="1"/>
    <xf numFmtId="3" fontId="0" fillId="0" borderId="20" xfId="0" applyNumberFormat="1" applyFill="1" applyBorder="1" applyAlignment="1" applyProtection="1"/>
    <xf numFmtId="3" fontId="18" fillId="5" borderId="21" xfId="0" applyNumberFormat="1" applyFont="1" applyFill="1" applyBorder="1" applyAlignment="1"/>
    <xf numFmtId="3" fontId="14" fillId="0" borderId="20" xfId="0" applyNumberFormat="1" applyFont="1" applyBorder="1" applyAlignment="1">
      <alignment horizontal="right" vertical="center"/>
    </xf>
    <xf numFmtId="3" fontId="0" fillId="10" borderId="21" xfId="0" applyNumberFormat="1" applyFill="1" applyBorder="1" applyAlignment="1">
      <alignment horizontal="right" vertical="center"/>
    </xf>
    <xf numFmtId="3" fontId="14" fillId="10" borderId="20" xfId="0" applyNumberFormat="1" applyFont="1" applyFill="1" applyBorder="1" applyAlignment="1">
      <alignment horizontal="right" vertical="center"/>
    </xf>
    <xf numFmtId="3" fontId="73" fillId="0" borderId="20" xfId="0" applyNumberFormat="1" applyFont="1" applyFill="1" applyBorder="1" applyAlignment="1">
      <alignment horizontal="right" vertical="center"/>
    </xf>
    <xf numFmtId="3" fontId="26" fillId="22" borderId="20" xfId="0" applyNumberFormat="1" applyFont="1" applyFill="1" applyBorder="1" applyAlignment="1">
      <alignment horizontal="right" vertical="center"/>
    </xf>
    <xf numFmtId="3" fontId="26" fillId="13" borderId="20" xfId="0" applyNumberFormat="1" applyFont="1" applyFill="1" applyBorder="1" applyAlignment="1">
      <alignment horizontal="right" vertical="center"/>
    </xf>
    <xf numFmtId="3" fontId="26" fillId="14" borderId="20" xfId="0" applyNumberFormat="1" applyFont="1" applyFill="1" applyBorder="1" applyAlignment="1">
      <alignment horizontal="right" vertical="center"/>
    </xf>
    <xf numFmtId="3" fontId="26" fillId="15" borderId="20" xfId="0" applyNumberFormat="1" applyFont="1" applyFill="1" applyBorder="1" applyAlignment="1">
      <alignment horizontal="right" vertical="center"/>
    </xf>
    <xf numFmtId="3" fontId="72" fillId="21" borderId="20" xfId="0" applyNumberFormat="1" applyFont="1" applyFill="1" applyBorder="1" applyAlignment="1">
      <alignment horizontal="right" vertical="center"/>
    </xf>
    <xf numFmtId="3" fontId="72" fillId="21" borderId="21" xfId="0" applyNumberFormat="1" applyFont="1" applyFill="1" applyBorder="1" applyAlignment="1">
      <alignment horizontal="right" vertical="center"/>
    </xf>
    <xf numFmtId="0" fontId="40" fillId="0" borderId="20" xfId="0" applyFont="1" applyBorder="1" applyAlignment="1">
      <alignment horizontal="right"/>
    </xf>
    <xf numFmtId="0" fontId="40" fillId="0" borderId="20" xfId="0" applyFont="1" applyFill="1" applyBorder="1" applyAlignment="1">
      <alignment horizontal="right"/>
    </xf>
    <xf numFmtId="9" fontId="40" fillId="0" borderId="20" xfId="0" applyNumberFormat="1" applyFont="1" applyFill="1" applyBorder="1" applyAlignment="1">
      <alignment horizontal="right"/>
    </xf>
    <xf numFmtId="3" fontId="42" fillId="22" borderId="20" xfId="0" applyNumberFormat="1" applyFont="1" applyFill="1" applyBorder="1" applyAlignment="1">
      <alignment horizontal="right" vertical="center"/>
    </xf>
    <xf numFmtId="3" fontId="42" fillId="13" borderId="20" xfId="0" applyNumberFormat="1" applyFont="1" applyFill="1" applyBorder="1" applyAlignment="1">
      <alignment horizontal="right" vertical="center"/>
    </xf>
    <xf numFmtId="3" fontId="42" fillId="14" borderId="20" xfId="0" applyNumberFormat="1" applyFont="1" applyFill="1" applyBorder="1" applyAlignment="1">
      <alignment horizontal="right" vertical="center"/>
    </xf>
    <xf numFmtId="3" fontId="42" fillId="15" borderId="20" xfId="0" applyNumberFormat="1" applyFont="1" applyFill="1" applyBorder="1" applyAlignment="1">
      <alignment horizontal="right" vertical="center"/>
    </xf>
    <xf numFmtId="3" fontId="63" fillId="15" borderId="20" xfId="0" applyNumberFormat="1" applyFont="1" applyFill="1" applyBorder="1" applyAlignment="1">
      <alignment horizontal="right" vertical="center"/>
    </xf>
    <xf numFmtId="9" fontId="42" fillId="22" borderId="20" xfId="0" applyNumberFormat="1" applyFont="1" applyFill="1" applyBorder="1" applyAlignment="1">
      <alignment horizontal="right" vertical="center"/>
    </xf>
    <xf numFmtId="9" fontId="42" fillId="13" borderId="20" xfId="0" applyNumberFormat="1" applyFont="1" applyFill="1" applyBorder="1" applyAlignment="1">
      <alignment horizontal="right" vertical="center"/>
    </xf>
    <xf numFmtId="9" fontId="42" fillId="14" borderId="20" xfId="0" applyNumberFormat="1" applyFont="1" applyFill="1" applyBorder="1" applyAlignment="1">
      <alignment horizontal="right" vertical="center"/>
    </xf>
    <xf numFmtId="9" fontId="42" fillId="15" borderId="20" xfId="0" applyNumberFormat="1" applyFont="1" applyFill="1" applyBorder="1" applyAlignment="1">
      <alignment horizontal="right" vertical="center"/>
    </xf>
    <xf numFmtId="9" fontId="63" fillId="15" borderId="20" xfId="0" applyNumberFormat="1" applyFont="1" applyFill="1" applyBorder="1" applyAlignment="1">
      <alignment horizontal="right" vertical="center"/>
    </xf>
    <xf numFmtId="3" fontId="42" fillId="0" borderId="20" xfId="0" applyNumberFormat="1" applyFont="1" applyFill="1" applyBorder="1" applyAlignment="1">
      <alignment horizontal="right" vertical="center"/>
    </xf>
    <xf numFmtId="3" fontId="63" fillId="0" borderId="20" xfId="0" applyNumberFormat="1" applyFont="1" applyFill="1" applyBorder="1" applyAlignment="1">
      <alignment horizontal="right" vertical="center"/>
    </xf>
    <xf numFmtId="3" fontId="42" fillId="22" borderId="28" xfId="0" applyNumberFormat="1" applyFont="1" applyFill="1" applyBorder="1" applyAlignment="1">
      <alignment horizontal="right" vertical="center"/>
    </xf>
    <xf numFmtId="3" fontId="42" fillId="13" borderId="28" xfId="0" applyNumberFormat="1" applyFont="1" applyFill="1" applyBorder="1" applyAlignment="1">
      <alignment horizontal="right" vertical="center"/>
    </xf>
    <xf numFmtId="3" fontId="42" fillId="14" borderId="28" xfId="0" applyNumberFormat="1" applyFont="1" applyFill="1" applyBorder="1" applyAlignment="1">
      <alignment horizontal="right" vertical="center"/>
    </xf>
    <xf numFmtId="3" fontId="42" fillId="15" borderId="28" xfId="0" applyNumberFormat="1" applyFont="1" applyFill="1" applyBorder="1" applyAlignment="1">
      <alignment horizontal="right" vertical="center"/>
    </xf>
    <xf numFmtId="3" fontId="20" fillId="0" borderId="47" xfId="0" applyNumberFormat="1" applyFont="1" applyBorder="1" applyAlignment="1">
      <alignment wrapText="1"/>
    </xf>
    <xf numFmtId="3" fontId="17" fillId="0" borderId="30" xfId="0" applyNumberFormat="1" applyFont="1" applyBorder="1"/>
    <xf numFmtId="3" fontId="17" fillId="0" borderId="30" xfId="0" applyNumberFormat="1" applyFont="1" applyFill="1" applyBorder="1"/>
    <xf numFmtId="3" fontId="22" fillId="2" borderId="30" xfId="0" applyNumberFormat="1" applyFont="1" applyFill="1" applyBorder="1"/>
    <xf numFmtId="10" fontId="17" fillId="2" borderId="31" xfId="0" applyNumberFormat="1" applyFont="1" applyFill="1" applyBorder="1"/>
    <xf numFmtId="0" fontId="22" fillId="0" borderId="48" xfId="0" applyFont="1" applyBorder="1" applyAlignment="1">
      <alignment horizontal="center" vertical="center"/>
    </xf>
    <xf numFmtId="0" fontId="22" fillId="0" borderId="49" xfId="0" applyNumberFormat="1" applyFont="1" applyFill="1" applyBorder="1" applyAlignment="1">
      <alignment horizontal="center" vertical="center" textRotation="90" wrapText="1"/>
    </xf>
    <xf numFmtId="3" fontId="22" fillId="2" borderId="49" xfId="0" applyNumberFormat="1" applyFont="1" applyFill="1" applyBorder="1" applyAlignment="1">
      <alignment horizontal="center" vertical="center"/>
    </xf>
    <xf numFmtId="0" fontId="17" fillId="2" borderId="50" xfId="0" applyFont="1" applyFill="1" applyBorder="1" applyAlignment="1">
      <alignment horizontal="center" vertical="center" wrapText="1"/>
    </xf>
    <xf numFmtId="10" fontId="17" fillId="2" borderId="29" xfId="0" applyNumberFormat="1" applyFont="1" applyFill="1" applyBorder="1" applyAlignment="1">
      <alignment horizontal="right"/>
    </xf>
    <xf numFmtId="0" fontId="14" fillId="0" borderId="47" xfId="0" applyFont="1" applyFill="1" applyBorder="1" applyAlignment="1">
      <alignment horizontal="left" vertical="center" wrapText="1"/>
    </xf>
    <xf numFmtId="3" fontId="0" fillId="0" borderId="30" xfId="0" applyNumberFormat="1" applyFill="1" applyBorder="1" applyAlignment="1">
      <alignment horizontal="right" vertical="center"/>
    </xf>
    <xf numFmtId="3" fontId="14" fillId="0" borderId="30" xfId="0" applyNumberFormat="1" applyFont="1" applyBorder="1" applyAlignment="1">
      <alignment horizontal="right" vertical="center"/>
    </xf>
    <xf numFmtId="3" fontId="18" fillId="2" borderId="30" xfId="0" applyNumberFormat="1" applyFont="1" applyFill="1" applyBorder="1" applyAlignment="1">
      <alignment horizontal="right" vertical="center"/>
    </xf>
    <xf numFmtId="0" fontId="18" fillId="0" borderId="48" xfId="0" applyFont="1" applyBorder="1" applyAlignment="1">
      <alignment horizontal="center" vertical="center"/>
    </xf>
    <xf numFmtId="3" fontId="18" fillId="2" borderId="49" xfId="0" applyNumberFormat="1" applyFont="1" applyFill="1" applyBorder="1" applyAlignment="1">
      <alignment horizontal="center" vertical="center"/>
    </xf>
    <xf numFmtId="3" fontId="22" fillId="3" borderId="50" xfId="0" applyNumberFormat="1" applyFont="1" applyFill="1" applyBorder="1" applyAlignment="1">
      <alignment horizontal="center" vertical="center" wrapText="1"/>
    </xf>
    <xf numFmtId="3" fontId="54" fillId="0" borderId="20" xfId="24" applyNumberFormat="1" applyFont="1" applyFill="1" applyBorder="1" applyAlignment="1" applyProtection="1">
      <alignment horizontal="right"/>
    </xf>
    <xf numFmtId="3" fontId="52" fillId="0" borderId="20" xfId="0" applyNumberFormat="1" applyFont="1" applyBorder="1" applyAlignment="1">
      <alignment horizontal="right"/>
    </xf>
    <xf numFmtId="3" fontId="52" fillId="0" borderId="22" xfId="0" applyNumberFormat="1" applyFont="1" applyBorder="1" applyAlignment="1">
      <alignment horizontal="right"/>
    </xf>
    <xf numFmtId="3" fontId="52" fillId="0" borderId="21" xfId="0" applyNumberFormat="1" applyFont="1" applyFill="1" applyBorder="1" applyAlignment="1">
      <alignment horizontal="right"/>
    </xf>
    <xf numFmtId="10" fontId="52" fillId="0" borderId="0" xfId="0" applyNumberFormat="1" applyFont="1" applyFill="1" applyBorder="1" applyAlignment="1">
      <alignment horizontal="right"/>
    </xf>
    <xf numFmtId="10" fontId="52" fillId="0" borderId="21" xfId="0" applyNumberFormat="1" applyFont="1" applyBorder="1" applyAlignment="1">
      <alignment horizontal="right"/>
    </xf>
    <xf numFmtId="3" fontId="52" fillId="0" borderId="20" xfId="0" applyNumberFormat="1" applyFont="1" applyFill="1" applyBorder="1" applyAlignment="1">
      <alignment horizontal="right"/>
    </xf>
    <xf numFmtId="3" fontId="52" fillId="0" borderId="22" xfId="0" applyNumberFormat="1" applyFont="1" applyFill="1" applyBorder="1" applyAlignment="1">
      <alignment horizontal="right"/>
    </xf>
    <xf numFmtId="3" fontId="17" fillId="0" borderId="20" xfId="24" applyNumberFormat="1" applyFont="1" applyFill="1" applyBorder="1" applyAlignment="1" applyProtection="1">
      <alignment horizontal="right"/>
    </xf>
    <xf numFmtId="9" fontId="52" fillId="0" borderId="0" xfId="0" applyNumberFormat="1" applyFont="1" applyFill="1" applyBorder="1" applyAlignment="1">
      <alignment horizontal="right"/>
    </xf>
    <xf numFmtId="3" fontId="53" fillId="2" borderId="28" xfId="24" applyNumberFormat="1" applyFont="1" applyFill="1" applyBorder="1" applyAlignment="1" applyProtection="1">
      <alignment horizontal="right"/>
    </xf>
    <xf numFmtId="3" fontId="53" fillId="2" borderId="24" xfId="24" applyNumberFormat="1" applyFont="1" applyFill="1" applyBorder="1" applyAlignment="1" applyProtection="1">
      <alignment horizontal="right"/>
    </xf>
    <xf numFmtId="3" fontId="53" fillId="2" borderId="29" xfId="24" applyNumberFormat="1" applyFont="1" applyFill="1" applyBorder="1" applyAlignment="1" applyProtection="1">
      <alignment horizontal="right"/>
    </xf>
    <xf numFmtId="10" fontId="53" fillId="0" borderId="0" xfId="24" applyNumberFormat="1" applyFont="1" applyFill="1" applyBorder="1" applyAlignment="1" applyProtection="1">
      <alignment horizontal="right"/>
    </xf>
    <xf numFmtId="3" fontId="38" fillId="2" borderId="28" xfId="0" applyNumberFormat="1" applyFont="1" applyFill="1" applyBorder="1" applyAlignment="1">
      <alignment horizontal="right"/>
    </xf>
    <xf numFmtId="9" fontId="27" fillId="2" borderId="29" xfId="0" applyNumberFormat="1" applyFont="1" applyFill="1" applyBorder="1" applyAlignment="1">
      <alignment horizontal="right"/>
    </xf>
    <xf numFmtId="0" fontId="53" fillId="0" borderId="41" xfId="25" applyNumberFormat="1" applyFont="1" applyFill="1" applyBorder="1" applyAlignment="1" applyProtection="1">
      <alignment horizontal="center" vertical="center" wrapText="1"/>
    </xf>
    <xf numFmtId="3" fontId="54" fillId="0" borderId="41" xfId="25" applyNumberFormat="1" applyFont="1" applyFill="1" applyBorder="1" applyAlignment="1" applyProtection="1">
      <alignment horizontal="right"/>
    </xf>
    <xf numFmtId="3" fontId="53" fillId="2" borderId="42" xfId="25" applyNumberFormat="1" applyFont="1" applyFill="1" applyBorder="1" applyAlignment="1" applyProtection="1">
      <alignment horizontal="right"/>
    </xf>
    <xf numFmtId="0" fontId="54" fillId="0" borderId="54" xfId="25" applyNumberFormat="1" applyFont="1" applyFill="1" applyBorder="1" applyAlignment="1" applyProtection="1">
      <alignment vertical="center" wrapText="1"/>
    </xf>
    <xf numFmtId="0" fontId="54" fillId="0" borderId="55" xfId="25" applyNumberFormat="1" applyFont="1" applyFill="1" applyBorder="1" applyAlignment="1" applyProtection="1"/>
    <xf numFmtId="0" fontId="50" fillId="2" borderId="56" xfId="25" applyNumberFormat="1" applyFont="1" applyFill="1" applyBorder="1" applyAlignment="1" applyProtection="1"/>
    <xf numFmtId="0" fontId="38" fillId="0" borderId="54" xfId="0" applyFont="1" applyBorder="1" applyAlignment="1">
      <alignment horizontal="center" vertical="center"/>
    </xf>
    <xf numFmtId="0" fontId="52" fillId="0" borderId="55" xfId="0" applyFont="1" applyBorder="1" applyAlignment="1">
      <alignment horizontal="right"/>
    </xf>
    <xf numFmtId="0" fontId="52" fillId="0" borderId="55" xfId="0" applyFont="1" applyFill="1" applyBorder="1" applyAlignment="1">
      <alignment horizontal="right"/>
    </xf>
    <xf numFmtId="0" fontId="50" fillId="2" borderId="56" xfId="25" applyFont="1" applyFill="1" applyBorder="1" applyAlignment="1">
      <alignment horizontal="right"/>
    </xf>
    <xf numFmtId="3" fontId="14" fillId="0" borderId="20" xfId="0" applyNumberFormat="1" applyFont="1" applyBorder="1" applyAlignment="1">
      <alignment horizontal="right"/>
    </xf>
    <xf numFmtId="3" fontId="18" fillId="3" borderId="21" xfId="0" applyNumberFormat="1" applyFont="1" applyFill="1" applyBorder="1" applyAlignment="1">
      <alignment horizontal="right"/>
    </xf>
    <xf numFmtId="3" fontId="18" fillId="3" borderId="28" xfId="0" applyNumberFormat="1" applyFont="1" applyFill="1" applyBorder="1" applyAlignment="1">
      <alignment horizontal="right"/>
    </xf>
    <xf numFmtId="3" fontId="18" fillId="3" borderId="29" xfId="0" applyNumberFormat="1" applyFont="1" applyFill="1" applyBorder="1" applyAlignment="1">
      <alignment horizontal="right"/>
    </xf>
    <xf numFmtId="3" fontId="18" fillId="2" borderId="21" xfId="0" applyNumberFormat="1" applyFont="1" applyFill="1" applyBorder="1" applyAlignment="1">
      <alignment horizontal="right"/>
    </xf>
    <xf numFmtId="3" fontId="18" fillId="2" borderId="28" xfId="0" applyNumberFormat="1" applyFont="1" applyFill="1" applyBorder="1" applyAlignment="1">
      <alignment horizontal="right"/>
    </xf>
    <xf numFmtId="0" fontId="28" fillId="0" borderId="27" xfId="32" applyFont="1" applyFill="1" applyBorder="1" applyAlignment="1">
      <alignment horizontal="right" vertical="center"/>
    </xf>
    <xf numFmtId="1" fontId="28" fillId="0" borderId="21" xfId="32" applyNumberFormat="1" applyFont="1" applyFill="1" applyBorder="1" applyAlignment="1">
      <alignment horizontal="right" vertical="center"/>
    </xf>
    <xf numFmtId="0" fontId="27" fillId="0" borderId="29" xfId="32" applyFont="1" applyFill="1" applyBorder="1" applyAlignment="1">
      <alignment horizontal="right" vertical="center"/>
    </xf>
    <xf numFmtId="0" fontId="28" fillId="0" borderId="0" xfId="32" applyFont="1" applyFill="1" applyBorder="1" applyAlignment="1">
      <alignment horizontal="right" vertical="center"/>
    </xf>
    <xf numFmtId="0" fontId="3" fillId="0" borderId="0" xfId="38"/>
    <xf numFmtId="0" fontId="14" fillId="0" borderId="0" xfId="1" applyFont="1"/>
    <xf numFmtId="0" fontId="14" fillId="0" borderId="0" xfId="1" applyFont="1" applyAlignment="1">
      <alignment horizontal="center"/>
    </xf>
    <xf numFmtId="0" fontId="14" fillId="0" borderId="19" xfId="1" applyFont="1" applyFill="1" applyBorder="1" applyAlignment="1">
      <alignment vertical="center" wrapText="1"/>
    </xf>
    <xf numFmtId="0" fontId="14" fillId="0" borderId="20" xfId="1" applyFont="1" applyFill="1" applyBorder="1" applyAlignment="1">
      <alignment horizontal="center" vertical="center" wrapText="1"/>
    </xf>
    <xf numFmtId="0" fontId="14" fillId="0" borderId="19" xfId="1" applyFont="1" applyFill="1" applyBorder="1"/>
    <xf numFmtId="3" fontId="14" fillId="0" borderId="20" xfId="1" applyNumberFormat="1" applyFont="1" applyFill="1" applyBorder="1" applyAlignment="1">
      <alignment horizontal="center" vertical="center" wrapText="1"/>
    </xf>
    <xf numFmtId="3" fontId="14" fillId="0" borderId="20" xfId="1" applyNumberFormat="1" applyFont="1" applyFill="1" applyBorder="1" applyAlignment="1">
      <alignment horizontal="center" vertical="top"/>
    </xf>
    <xf numFmtId="0" fontId="18" fillId="5" borderId="23" xfId="1" applyFont="1" applyFill="1" applyBorder="1" applyAlignment="1">
      <alignment horizontal="left" vertical="center"/>
    </xf>
    <xf numFmtId="3" fontId="18" fillId="5" borderId="28" xfId="1" applyNumberFormat="1" applyFont="1" applyFill="1" applyBorder="1" applyAlignment="1">
      <alignment horizontal="center" vertical="center"/>
    </xf>
    <xf numFmtId="3" fontId="18" fillId="5" borderId="29" xfId="1" applyNumberFormat="1" applyFont="1" applyFill="1" applyBorder="1" applyAlignment="1">
      <alignment horizontal="center" vertical="center"/>
    </xf>
    <xf numFmtId="0" fontId="14" fillId="0" borderId="0" xfId="1"/>
    <xf numFmtId="0" fontId="22" fillId="0" borderId="25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7" fillId="0" borderId="19" xfId="1" applyFont="1" applyFill="1" applyBorder="1" applyAlignment="1">
      <alignment vertical="center" wrapText="1"/>
    </xf>
    <xf numFmtId="3" fontId="17" fillId="0" borderId="20" xfId="1" applyNumberFormat="1" applyFont="1" applyBorder="1" applyAlignment="1">
      <alignment horizontal="center" vertical="center"/>
    </xf>
    <xf numFmtId="0" fontId="17" fillId="0" borderId="20" xfId="1" applyFont="1" applyBorder="1" applyAlignment="1">
      <alignment horizontal="center" vertical="center" wrapText="1"/>
    </xf>
    <xf numFmtId="3" fontId="17" fillId="0" borderId="20" xfId="1" applyNumberFormat="1" applyFont="1" applyBorder="1" applyAlignment="1">
      <alignment horizontal="center" vertical="center" wrapText="1"/>
    </xf>
    <xf numFmtId="0" fontId="20" fillId="0" borderId="21" xfId="1" applyFont="1" applyBorder="1" applyAlignment="1">
      <alignment vertical="center" wrapText="1"/>
    </xf>
    <xf numFmtId="0" fontId="17" fillId="0" borderId="19" xfId="1" applyFont="1" applyFill="1" applyBorder="1"/>
    <xf numFmtId="0" fontId="17" fillId="0" borderId="20" xfId="1" applyFont="1" applyFill="1" applyBorder="1" applyAlignment="1">
      <alignment horizontal="center" vertical="center" wrapText="1"/>
    </xf>
    <xf numFmtId="3" fontId="17" fillId="0" borderId="20" xfId="1" applyNumberFormat="1" applyFont="1" applyFill="1" applyBorder="1" applyAlignment="1">
      <alignment horizontal="center" vertical="center" wrapText="1"/>
    </xf>
    <xf numFmtId="1" fontId="17" fillId="0" borderId="20" xfId="1" applyNumberFormat="1" applyFont="1" applyFill="1" applyBorder="1" applyAlignment="1">
      <alignment horizontal="center" vertical="center" wrapText="1"/>
    </xf>
    <xf numFmtId="0" fontId="17" fillId="0" borderId="23" xfId="1" applyFont="1" applyFill="1" applyBorder="1"/>
    <xf numFmtId="3" fontId="17" fillId="0" borderId="28" xfId="1" applyNumberFormat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 wrapText="1"/>
    </xf>
    <xf numFmtId="3" fontId="17" fillId="0" borderId="28" xfId="1" applyNumberFormat="1" applyFont="1" applyBorder="1" applyAlignment="1">
      <alignment horizontal="center" vertical="center" wrapText="1"/>
    </xf>
    <xf numFmtId="0" fontId="22" fillId="3" borderId="53" xfId="11" applyFont="1" applyFill="1" applyBorder="1" applyAlignment="1">
      <alignment vertical="center" wrapText="1"/>
    </xf>
    <xf numFmtId="0" fontId="22" fillId="3" borderId="59" xfId="11" applyFont="1" applyFill="1" applyBorder="1" applyAlignment="1">
      <alignment horizontal="center" vertical="center"/>
    </xf>
    <xf numFmtId="0" fontId="22" fillId="3" borderId="60" xfId="11" applyFont="1" applyFill="1" applyBorder="1" applyAlignment="1">
      <alignment horizontal="center" vertical="center"/>
    </xf>
    <xf numFmtId="3" fontId="17" fillId="0" borderId="11" xfId="1" applyNumberFormat="1" applyFont="1" applyBorder="1" applyAlignment="1">
      <alignment horizontal="center" wrapText="1"/>
    </xf>
    <xf numFmtId="0" fontId="17" fillId="0" borderId="0" xfId="1" applyFont="1" applyBorder="1" applyAlignment="1">
      <alignment horizontal="center" wrapText="1"/>
    </xf>
    <xf numFmtId="0" fontId="17" fillId="0" borderId="0" xfId="1" applyFont="1" applyBorder="1" applyAlignment="1">
      <alignment vertical="top" wrapText="1"/>
    </xf>
    <xf numFmtId="3" fontId="22" fillId="0" borderId="12" xfId="1" applyNumberFormat="1" applyFont="1" applyBorder="1" applyAlignment="1">
      <alignment horizontal="center" vertical="top"/>
    </xf>
    <xf numFmtId="0" fontId="22" fillId="0" borderId="0" xfId="1" applyFont="1" applyBorder="1" applyAlignment="1">
      <alignment horizontal="right" vertical="top"/>
    </xf>
    <xf numFmtId="0" fontId="14" fillId="0" borderId="0" xfId="1" applyBorder="1" applyAlignment="1">
      <alignment vertical="top" wrapText="1"/>
    </xf>
    <xf numFmtId="3" fontId="14" fillId="0" borderId="0" xfId="1" applyNumberFormat="1"/>
    <xf numFmtId="3" fontId="15" fillId="0" borderId="0" xfId="0" applyNumberFormat="1" applyFont="1" applyFill="1" applyBorder="1" applyAlignment="1">
      <alignment horizontal="center"/>
    </xf>
    <xf numFmtId="3" fontId="0" fillId="0" borderId="20" xfId="0" applyNumberFormat="1" applyFill="1" applyBorder="1" applyAlignment="1">
      <alignment horizontal="right"/>
    </xf>
    <xf numFmtId="0" fontId="25" fillId="2" borderId="25" xfId="29" applyFont="1" applyFill="1" applyBorder="1" applyAlignment="1">
      <alignment horizontal="center" vertical="center" wrapText="1"/>
    </xf>
    <xf numFmtId="0" fontId="18" fillId="4" borderId="26" xfId="29" applyFont="1" applyFill="1" applyBorder="1" applyAlignment="1" applyProtection="1">
      <alignment horizontal="center" vertical="center" textRotation="90" wrapText="1"/>
    </xf>
    <xf numFmtId="0" fontId="28" fillId="0" borderId="19" xfId="29" applyFont="1" applyBorder="1"/>
    <xf numFmtId="0" fontId="28" fillId="4" borderId="20" xfId="29" applyFont="1" applyFill="1" applyBorder="1" applyAlignment="1">
      <alignment horizontal="center" vertical="center"/>
    </xf>
    <xf numFmtId="0" fontId="25" fillId="2" borderId="23" xfId="29" applyFont="1" applyFill="1" applyBorder="1"/>
    <xf numFmtId="0" fontId="77" fillId="0" borderId="48" xfId="29" applyFont="1" applyBorder="1"/>
    <xf numFmtId="0" fontId="57" fillId="0" borderId="49" xfId="29" applyFont="1" applyBorder="1" applyAlignment="1">
      <alignment horizontal="center"/>
    </xf>
    <xf numFmtId="0" fontId="57" fillId="4" borderId="49" xfId="29" applyFont="1" applyFill="1" applyBorder="1" applyAlignment="1">
      <alignment horizontal="center"/>
    </xf>
    <xf numFmtId="0" fontId="57" fillId="0" borderId="50" xfId="29" applyFont="1" applyBorder="1" applyAlignment="1">
      <alignment horizontal="center"/>
    </xf>
    <xf numFmtId="3" fontId="0" fillId="10" borderId="20" xfId="0" applyNumberFormat="1" applyFill="1" applyBorder="1" applyAlignment="1" applyProtection="1">
      <alignment horizontal="right"/>
    </xf>
    <xf numFmtId="0" fontId="45" fillId="0" borderId="0" xfId="0" applyFont="1"/>
    <xf numFmtId="49" fontId="18" fillId="2" borderId="19" xfId="0" applyNumberFormat="1" applyFont="1" applyFill="1" applyBorder="1"/>
    <xf numFmtId="0" fontId="0" fillId="0" borderId="23" xfId="0" applyBorder="1" applyAlignment="1">
      <alignment horizontal="left"/>
    </xf>
    <xf numFmtId="0" fontId="18" fillId="0" borderId="20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horizontal="center" vertical="center" textRotation="90" wrapText="1"/>
    </xf>
    <xf numFmtId="1" fontId="22" fillId="0" borderId="20" xfId="0" applyNumberFormat="1" applyFont="1" applyFill="1" applyBorder="1" applyAlignment="1" applyProtection="1">
      <alignment horizontal="center" vertical="center" textRotation="90" wrapText="1"/>
    </xf>
    <xf numFmtId="0" fontId="18" fillId="2" borderId="20" xfId="0" applyFont="1" applyFill="1" applyBorder="1" applyAlignment="1" applyProtection="1">
      <alignment horizontal="center" vertical="center" wrapText="1"/>
    </xf>
    <xf numFmtId="3" fontId="18" fillId="5" borderId="20" xfId="0" applyNumberFormat="1" applyFont="1" applyFill="1" applyBorder="1" applyAlignment="1">
      <alignment horizontal="right"/>
    </xf>
    <xf numFmtId="0" fontId="18" fillId="2" borderId="20" xfId="0" applyFont="1" applyFill="1" applyBorder="1" applyAlignment="1">
      <alignment vertical="center" wrapText="1"/>
    </xf>
    <xf numFmtId="0" fontId="17" fillId="0" borderId="20" xfId="0" applyFont="1" applyBorder="1" applyAlignment="1">
      <alignment wrapText="1"/>
    </xf>
    <xf numFmtId="3" fontId="17" fillId="0" borderId="20" xfId="0" applyNumberFormat="1" applyFont="1" applyFill="1" applyBorder="1" applyAlignment="1" applyProtection="1">
      <alignment horizontal="right"/>
    </xf>
    <xf numFmtId="0" fontId="17" fillId="0" borderId="23" xfId="0" applyFont="1" applyBorder="1" applyAlignment="1">
      <alignment horizontal="left"/>
    </xf>
    <xf numFmtId="3" fontId="0" fillId="2" borderId="20" xfId="0" applyNumberFormat="1" applyFill="1" applyBorder="1"/>
    <xf numFmtId="0" fontId="17" fillId="0" borderId="23" xfId="0" applyFont="1" applyBorder="1"/>
    <xf numFmtId="3" fontId="17" fillId="0" borderId="28" xfId="0" applyNumberFormat="1" applyFont="1" applyBorder="1"/>
    <xf numFmtId="3" fontId="17" fillId="0" borderId="29" xfId="0" applyNumberFormat="1" applyFont="1" applyBorder="1"/>
    <xf numFmtId="3" fontId="19" fillId="5" borderId="19" xfId="0" applyNumberFormat="1" applyFont="1" applyFill="1" applyBorder="1" applyAlignment="1">
      <alignment horizontal="left" vertical="center"/>
    </xf>
    <xf numFmtId="3" fontId="18" fillId="2" borderId="20" xfId="0" applyNumberFormat="1" applyFont="1" applyFill="1" applyBorder="1" applyAlignment="1" applyProtection="1">
      <alignment vertical="center"/>
    </xf>
    <xf numFmtId="3" fontId="18" fillId="2" borderId="21" xfId="0" applyNumberFormat="1" applyFont="1" applyFill="1" applyBorder="1" applyAlignment="1" applyProtection="1">
      <alignment vertical="center"/>
    </xf>
    <xf numFmtId="3" fontId="0" fillId="0" borderId="28" xfId="0" applyNumberFormat="1" applyFill="1" applyBorder="1" applyAlignment="1" applyProtection="1"/>
    <xf numFmtId="3" fontId="0" fillId="0" borderId="29" xfId="0" applyNumberFormat="1" applyFill="1" applyBorder="1" applyAlignment="1" applyProtection="1"/>
    <xf numFmtId="3" fontId="18" fillId="2" borderId="27" xfId="0" applyNumberFormat="1" applyFont="1" applyFill="1" applyBorder="1" applyAlignment="1">
      <alignment horizontal="center" vertical="center" wrapText="1"/>
    </xf>
    <xf numFmtId="3" fontId="17" fillId="0" borderId="23" xfId="0" applyNumberFormat="1" applyFont="1" applyBorder="1"/>
    <xf numFmtId="3" fontId="0" fillId="0" borderId="19" xfId="0" applyNumberFormat="1" applyBorder="1"/>
    <xf numFmtId="3" fontId="0" fillId="0" borderId="20" xfId="0" applyNumberFormat="1" applyBorder="1"/>
    <xf numFmtId="3" fontId="17" fillId="0" borderId="28" xfId="0" applyNumberFormat="1" applyFont="1" applyFill="1" applyBorder="1" applyAlignment="1">
      <alignment horizontal="right"/>
    </xf>
    <xf numFmtId="3" fontId="17" fillId="0" borderId="29" xfId="0" applyNumberFormat="1" applyFont="1" applyFill="1" applyBorder="1"/>
    <xf numFmtId="3" fontId="18" fillId="2" borderId="20" xfId="0" applyNumberFormat="1" applyFont="1" applyFill="1" applyBorder="1"/>
    <xf numFmtId="3" fontId="14" fillId="0" borderId="19" xfId="0" applyNumberFormat="1" applyFont="1" applyBorder="1"/>
    <xf numFmtId="1" fontId="22" fillId="2" borderId="27" xfId="11" applyNumberFormat="1" applyFont="1" applyFill="1" applyBorder="1" applyAlignment="1" applyProtection="1">
      <alignment horizontal="center" vertical="center" wrapText="1"/>
    </xf>
    <xf numFmtId="3" fontId="18" fillId="2" borderId="21" xfId="11" applyNumberFormat="1" applyFont="1" applyFill="1" applyBorder="1"/>
    <xf numFmtId="3" fontId="18" fillId="2" borderId="21" xfId="11" applyNumberFormat="1" applyFont="1" applyFill="1" applyBorder="1" applyAlignment="1">
      <alignment vertical="center"/>
    </xf>
    <xf numFmtId="0" fontId="17" fillId="0" borderId="23" xfId="11" applyFont="1" applyBorder="1" applyAlignment="1">
      <alignment horizontal="left"/>
    </xf>
    <xf numFmtId="0" fontId="17" fillId="0" borderId="28" xfId="11" applyFont="1" applyBorder="1"/>
    <xf numFmtId="0" fontId="17" fillId="0" borderId="29" xfId="11" applyFont="1" applyBorder="1"/>
    <xf numFmtId="3" fontId="2" fillId="10" borderId="20" xfId="0" applyNumberFormat="1" applyFont="1" applyFill="1" applyBorder="1" applyAlignment="1">
      <alignment horizontal="right" vertical="center"/>
    </xf>
    <xf numFmtId="3" fontId="2" fillId="10" borderId="21" xfId="0" applyNumberFormat="1" applyFont="1" applyFill="1" applyBorder="1" applyAlignment="1">
      <alignment horizontal="right" vertical="center"/>
    </xf>
    <xf numFmtId="9" fontId="42" fillId="21" borderId="20" xfId="0" applyNumberFormat="1" applyFont="1" applyFill="1" applyBorder="1" applyAlignment="1">
      <alignment horizontal="right" vertical="center"/>
    </xf>
    <xf numFmtId="9" fontId="63" fillId="21" borderId="20" xfId="0" applyNumberFormat="1" applyFont="1" applyFill="1" applyBorder="1" applyAlignment="1">
      <alignment horizontal="right" vertical="center"/>
    </xf>
    <xf numFmtId="9" fontId="63" fillId="21" borderId="21" xfId="0" applyNumberFormat="1" applyFont="1" applyFill="1" applyBorder="1" applyAlignment="1">
      <alignment horizontal="right" vertical="center"/>
    </xf>
    <xf numFmtId="3" fontId="14" fillId="0" borderId="30" xfId="11" applyNumberFormat="1" applyFill="1" applyBorder="1" applyAlignment="1">
      <alignment horizontal="right" vertical="center"/>
    </xf>
    <xf numFmtId="3" fontId="14" fillId="0" borderId="20" xfId="11" applyNumberFormat="1" applyFill="1" applyBorder="1" applyAlignment="1">
      <alignment horizontal="right" vertical="center" wrapText="1"/>
    </xf>
    <xf numFmtId="3" fontId="18" fillId="3" borderId="28" xfId="0" applyNumberFormat="1" applyFont="1" applyFill="1" applyBorder="1" applyAlignment="1">
      <alignment horizontal="right"/>
    </xf>
    <xf numFmtId="3" fontId="18" fillId="2" borderId="19" xfId="0" applyNumberFormat="1" applyFont="1" applyFill="1" applyBorder="1" applyAlignment="1">
      <alignment horizontal="center" vertical="center"/>
    </xf>
    <xf numFmtId="3" fontId="0" fillId="0" borderId="28" xfId="0" applyNumberFormat="1" applyBorder="1"/>
    <xf numFmtId="3" fontId="0" fillId="0" borderId="29" xfId="0" applyNumberFormat="1" applyBorder="1"/>
    <xf numFmtId="3" fontId="45" fillId="3" borderId="27" xfId="0" applyNumberFormat="1" applyFont="1" applyFill="1" applyBorder="1" applyAlignment="1">
      <alignment horizontal="center" vertical="center" wrapText="1"/>
    </xf>
    <xf numFmtId="3" fontId="45" fillId="2" borderId="26" xfId="0" applyNumberFormat="1" applyFont="1" applyFill="1" applyBorder="1" applyAlignment="1">
      <alignment horizontal="center" vertical="center"/>
    </xf>
    <xf numFmtId="10" fontId="45" fillId="2" borderId="20" xfId="0" applyNumberFormat="1" applyFont="1" applyFill="1" applyBorder="1" applyAlignment="1">
      <alignment horizontal="right" vertical="center"/>
    </xf>
    <xf numFmtId="10" fontId="18" fillId="2" borderId="20" xfId="0" applyNumberFormat="1" applyFont="1" applyFill="1" applyBorder="1" applyAlignment="1">
      <alignment horizontal="right" vertical="center"/>
    </xf>
    <xf numFmtId="3" fontId="0" fillId="0" borderId="21" xfId="0" applyNumberFormat="1" applyBorder="1"/>
    <xf numFmtId="3" fontId="23" fillId="0" borderId="19" xfId="0" applyNumberFormat="1" applyFont="1" applyBorder="1"/>
    <xf numFmtId="3" fontId="45" fillId="0" borderId="20" xfId="0" applyNumberFormat="1" applyFont="1" applyBorder="1"/>
    <xf numFmtId="3" fontId="45" fillId="0" borderId="20" xfId="0" applyNumberFormat="1" applyFont="1" applyBorder="1" applyAlignment="1">
      <alignment horizontal="center" vertical="center"/>
    </xf>
    <xf numFmtId="3" fontId="45" fillId="0" borderId="23" xfId="0" applyNumberFormat="1" applyFont="1" applyBorder="1"/>
    <xf numFmtId="10" fontId="45" fillId="0" borderId="28" xfId="0" applyNumberFormat="1" applyFont="1" applyBorder="1"/>
    <xf numFmtId="3" fontId="14" fillId="0" borderId="0" xfId="0" applyNumberFormat="1" applyFont="1"/>
    <xf numFmtId="0" fontId="71" fillId="0" borderId="0" xfId="11" applyFont="1" applyFill="1" applyBorder="1" applyAlignment="1">
      <alignment vertical="center"/>
    </xf>
    <xf numFmtId="0" fontId="14" fillId="0" borderId="0" xfId="11" applyFill="1" applyBorder="1" applyAlignment="1">
      <alignment vertical="top" wrapText="1"/>
    </xf>
    <xf numFmtId="0" fontId="14" fillId="0" borderId="61" xfId="11" applyBorder="1"/>
    <xf numFmtId="0" fontId="14" fillId="0" borderId="10" xfId="11" applyBorder="1"/>
    <xf numFmtId="0" fontId="71" fillId="0" borderId="10" xfId="11" applyFont="1" applyFill="1" applyBorder="1" applyAlignment="1">
      <alignment vertical="center"/>
    </xf>
    <xf numFmtId="0" fontId="71" fillId="0" borderId="61" xfId="11" applyFont="1" applyFill="1" applyBorder="1" applyAlignment="1">
      <alignment vertical="center"/>
    </xf>
    <xf numFmtId="0" fontId="14" fillId="0" borderId="10" xfId="11" applyFill="1" applyBorder="1" applyAlignment="1">
      <alignment vertical="top" wrapText="1"/>
    </xf>
    <xf numFmtId="0" fontId="14" fillId="0" borderId="61" xfId="11" applyFill="1" applyBorder="1" applyAlignment="1">
      <alignment vertical="top" wrapText="1"/>
    </xf>
    <xf numFmtId="10" fontId="8" fillId="0" borderId="0" xfId="32" applyNumberFormat="1"/>
    <xf numFmtId="166" fontId="8" fillId="0" borderId="0" xfId="32" applyNumberFormat="1"/>
    <xf numFmtId="0" fontId="14" fillId="0" borderId="0" xfId="32" applyFont="1" applyFill="1" applyBorder="1" applyAlignment="1">
      <alignment horizontal="right" vertical="center"/>
    </xf>
    <xf numFmtId="3" fontId="14" fillId="2" borderId="19" xfId="0" applyNumberFormat="1" applyFont="1" applyFill="1" applyBorder="1"/>
    <xf numFmtId="3" fontId="14" fillId="0" borderId="23" xfId="0" applyNumberFormat="1" applyFont="1" applyBorder="1"/>
    <xf numFmtId="3" fontId="0" fillId="0" borderId="23" xfId="0" applyNumberFormat="1" applyBorder="1"/>
    <xf numFmtId="3" fontId="22" fillId="2" borderId="27" xfId="0" applyNumberFormat="1" applyFont="1" applyFill="1" applyBorder="1" applyAlignment="1">
      <alignment horizontal="center" vertical="center" wrapText="1"/>
    </xf>
    <xf numFmtId="3" fontId="22" fillId="2" borderId="19" xfId="0" applyNumberFormat="1" applyFont="1" applyFill="1" applyBorder="1" applyAlignment="1">
      <alignment horizontal="left" vertical="center" wrapText="1"/>
    </xf>
    <xf numFmtId="0" fontId="14" fillId="0" borderId="21" xfId="29" applyFont="1" applyBorder="1" applyAlignment="1">
      <alignment horizontal="center" vertical="center"/>
    </xf>
    <xf numFmtId="0" fontId="14" fillId="0" borderId="20" xfId="29" applyFont="1" applyBorder="1" applyAlignment="1">
      <alignment horizontal="center" vertical="center"/>
    </xf>
    <xf numFmtId="3" fontId="14" fillId="10" borderId="20" xfId="0" applyNumberFormat="1" applyFont="1" applyFill="1" applyBorder="1" applyAlignment="1" applyProtection="1">
      <alignment horizontal="right"/>
    </xf>
    <xf numFmtId="3" fontId="45" fillId="0" borderId="20" xfId="0" applyNumberFormat="1" applyFont="1" applyFill="1" applyBorder="1" applyAlignment="1" applyProtection="1">
      <alignment horizontal="right"/>
    </xf>
    <xf numFmtId="3" fontId="17" fillId="10" borderId="20" xfId="1" applyNumberFormat="1" applyFont="1" applyFill="1" applyBorder="1" applyAlignment="1">
      <alignment horizontal="center" vertical="center"/>
    </xf>
    <xf numFmtId="0" fontId="17" fillId="10" borderId="20" xfId="1" applyFont="1" applyFill="1" applyBorder="1" applyAlignment="1">
      <alignment horizontal="center" vertical="center" wrapText="1"/>
    </xf>
    <xf numFmtId="3" fontId="17" fillId="10" borderId="20" xfId="1" applyNumberFormat="1" applyFont="1" applyFill="1" applyBorder="1" applyAlignment="1">
      <alignment horizontal="center" vertical="center" wrapText="1"/>
    </xf>
    <xf numFmtId="16" fontId="14" fillId="0" borderId="0" xfId="1" applyNumberFormat="1"/>
    <xf numFmtId="0" fontId="14" fillId="0" borderId="10" xfId="11" applyFill="1" applyBorder="1"/>
    <xf numFmtId="0" fontId="14" fillId="0" borderId="0" xfId="11" applyFont="1" applyBorder="1" applyAlignment="1">
      <alignment vertical="top" wrapText="1"/>
    </xf>
    <xf numFmtId="0" fontId="14" fillId="0" borderId="62" xfId="11" applyBorder="1"/>
    <xf numFmtId="0" fontId="14" fillId="0" borderId="7" xfId="11" applyBorder="1"/>
    <xf numFmtId="0" fontId="14" fillId="0" borderId="63" xfId="11" applyBorder="1"/>
    <xf numFmtId="3" fontId="19" fillId="3" borderId="14" xfId="0" applyNumberFormat="1" applyFont="1" applyFill="1" applyBorder="1" applyAlignment="1">
      <alignment horizontal="center" vertical="center"/>
    </xf>
    <xf numFmtId="10" fontId="33" fillId="0" borderId="0" xfId="0" applyNumberFormat="1" applyFont="1" applyFill="1" applyBorder="1" applyAlignment="1">
      <alignment horizontal="center" vertical="center"/>
    </xf>
    <xf numFmtId="3" fontId="19" fillId="11" borderId="14" xfId="0" applyNumberFormat="1" applyFont="1" applyFill="1" applyBorder="1" applyAlignment="1">
      <alignment horizontal="center" vertical="center"/>
    </xf>
    <xf numFmtId="3" fontId="19" fillId="20" borderId="14" xfId="0" applyNumberFormat="1" applyFont="1" applyFill="1" applyBorder="1" applyAlignment="1">
      <alignment horizontal="center" vertical="center"/>
    </xf>
    <xf numFmtId="3" fontId="19" fillId="9" borderId="14" xfId="0" applyNumberFormat="1" applyFont="1" applyFill="1" applyBorder="1" applyAlignment="1">
      <alignment horizontal="center" vertical="center"/>
    </xf>
    <xf numFmtId="3" fontId="19" fillId="2" borderId="14" xfId="0" applyNumberFormat="1" applyFont="1" applyFill="1" applyBorder="1" applyAlignment="1">
      <alignment horizontal="center" vertical="center"/>
    </xf>
    <xf numFmtId="9" fontId="45" fillId="3" borderId="21" xfId="0" applyNumberFormat="1" applyFont="1" applyFill="1" applyBorder="1"/>
    <xf numFmtId="9" fontId="38" fillId="2" borderId="21" xfId="0" applyNumberFormat="1" applyFont="1" applyFill="1" applyBorder="1" applyAlignment="1">
      <alignment horizontal="right" vertical="center"/>
    </xf>
    <xf numFmtId="9" fontId="38" fillId="2" borderId="29" xfId="0" applyNumberFormat="1" applyFont="1" applyFill="1" applyBorder="1" applyAlignment="1">
      <alignment horizontal="right" vertical="center"/>
    </xf>
    <xf numFmtId="3" fontId="80" fillId="21" borderId="20" xfId="0" applyNumberFormat="1" applyFont="1" applyFill="1" applyBorder="1" applyAlignment="1">
      <alignment horizontal="right" vertical="center"/>
    </xf>
    <xf numFmtId="3" fontId="80" fillId="21" borderId="21" xfId="0" applyNumberFormat="1" applyFont="1" applyFill="1" applyBorder="1" applyAlignment="1">
      <alignment horizontal="right" vertical="center"/>
    </xf>
    <xf numFmtId="166" fontId="18" fillId="3" borderId="31" xfId="0" applyNumberFormat="1" applyFont="1" applyFill="1" applyBorder="1" applyAlignment="1">
      <alignment horizontal="right" vertical="center"/>
    </xf>
    <xf numFmtId="9" fontId="18" fillId="3" borderId="29" xfId="0" applyNumberFormat="1" applyFont="1" applyFill="1" applyBorder="1" applyAlignment="1">
      <alignment horizontal="right" vertical="center"/>
    </xf>
    <xf numFmtId="166" fontId="33" fillId="3" borderId="14" xfId="0" applyNumberFormat="1" applyFont="1" applyFill="1" applyBorder="1" applyAlignment="1">
      <alignment horizontal="center" vertical="center"/>
    </xf>
    <xf numFmtId="166" fontId="33" fillId="11" borderId="14" xfId="0" applyNumberFormat="1" applyFont="1" applyFill="1" applyBorder="1" applyAlignment="1">
      <alignment horizontal="center" vertical="center"/>
    </xf>
    <xf numFmtId="166" fontId="33" fillId="20" borderId="14" xfId="0" applyNumberFormat="1" applyFont="1" applyFill="1" applyBorder="1" applyAlignment="1">
      <alignment horizontal="center" vertical="center"/>
    </xf>
    <xf numFmtId="166" fontId="33" fillId="9" borderId="14" xfId="0" applyNumberFormat="1" applyFont="1" applyFill="1" applyBorder="1" applyAlignment="1">
      <alignment horizontal="center" vertical="center"/>
    </xf>
    <xf numFmtId="0" fontId="28" fillId="0" borderId="28" xfId="32" applyFont="1" applyFill="1" applyBorder="1" applyAlignment="1">
      <alignment horizontal="center" vertical="center"/>
    </xf>
    <xf numFmtId="0" fontId="73" fillId="0" borderId="21" xfId="38" applyFont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4" fillId="0" borderId="27" xfId="0" applyNumberFormat="1" applyFont="1" applyBorder="1"/>
    <xf numFmtId="166" fontId="45" fillId="0" borderId="21" xfId="0" applyNumberFormat="1" applyFont="1" applyBorder="1"/>
    <xf numFmtId="166" fontId="45" fillId="0" borderId="29" xfId="0" applyNumberFormat="1" applyFont="1" applyBorder="1"/>
    <xf numFmtId="0" fontId="18" fillId="0" borderId="50" xfId="32" applyFont="1" applyFill="1" applyBorder="1" applyAlignment="1">
      <alignment horizontal="right" vertical="center"/>
    </xf>
    <xf numFmtId="168" fontId="18" fillId="0" borderId="37" xfId="32" applyNumberFormat="1" applyFont="1" applyFill="1" applyBorder="1" applyAlignment="1">
      <alignment horizontal="right" vertical="center"/>
    </xf>
    <xf numFmtId="2" fontId="8" fillId="0" borderId="0" xfId="32" applyNumberFormat="1"/>
    <xf numFmtId="0" fontId="14" fillId="10" borderId="19" xfId="1" applyFont="1" applyFill="1" applyBorder="1"/>
    <xf numFmtId="3" fontId="14" fillId="10" borderId="20" xfId="1" applyNumberFormat="1" applyFont="1" applyFill="1" applyBorder="1" applyAlignment="1">
      <alignment horizontal="center" vertical="center" wrapText="1"/>
    </xf>
    <xf numFmtId="0" fontId="73" fillId="10" borderId="21" xfId="38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/>
    </xf>
    <xf numFmtId="0" fontId="14" fillId="0" borderId="25" xfId="1" applyFont="1" applyFill="1" applyBorder="1" applyAlignment="1">
      <alignment horizontal="center"/>
    </xf>
    <xf numFmtId="0" fontId="14" fillId="0" borderId="19" xfId="1" applyFont="1" applyFill="1" applyBorder="1" applyAlignment="1">
      <alignment horizontal="center"/>
    </xf>
    <xf numFmtId="0" fontId="18" fillId="0" borderId="26" xfId="1" applyFont="1" applyFill="1" applyBorder="1" applyAlignment="1">
      <alignment horizontal="center" vertical="center"/>
    </xf>
    <xf numFmtId="0" fontId="18" fillId="0" borderId="20" xfId="1" applyFont="1" applyFill="1" applyBorder="1" applyAlignment="1">
      <alignment horizontal="center" vertical="center"/>
    </xf>
    <xf numFmtId="0" fontId="18" fillId="0" borderId="27" xfId="1" applyFont="1" applyFill="1" applyBorder="1" applyAlignment="1">
      <alignment horizontal="center" vertical="center" wrapText="1"/>
    </xf>
    <xf numFmtId="0" fontId="18" fillId="0" borderId="21" xfId="1" applyFont="1" applyFill="1" applyBorder="1" applyAlignment="1">
      <alignment horizontal="center" vertical="center" wrapText="1"/>
    </xf>
    <xf numFmtId="0" fontId="25" fillId="0" borderId="7" xfId="29" applyFont="1" applyBorder="1" applyAlignment="1">
      <alignment horizontal="center" vertical="center"/>
    </xf>
    <xf numFmtId="0" fontId="79" fillId="0" borderId="0" xfId="29" applyFont="1" applyAlignment="1">
      <alignment horizontal="center"/>
    </xf>
    <xf numFmtId="0" fontId="15" fillId="0" borderId="0" xfId="1" applyFont="1" applyAlignment="1">
      <alignment horizontal="center"/>
    </xf>
    <xf numFmtId="0" fontId="16" fillId="0" borderId="10" xfId="1" applyFont="1" applyBorder="1" applyAlignment="1">
      <alignment horizontal="center" wrapText="1"/>
    </xf>
    <xf numFmtId="0" fontId="16" fillId="0" borderId="61" xfId="1" applyFont="1" applyBorder="1" applyAlignment="1">
      <alignment horizontal="center" wrapText="1"/>
    </xf>
    <xf numFmtId="3" fontId="22" fillId="0" borderId="62" xfId="1" applyNumberFormat="1" applyFont="1" applyBorder="1" applyAlignment="1">
      <alignment horizontal="center" vertical="top"/>
    </xf>
    <xf numFmtId="3" fontId="22" fillId="0" borderId="63" xfId="1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top" wrapText="1"/>
    </xf>
    <xf numFmtId="3" fontId="45" fillId="0" borderId="32" xfId="0" applyNumberFormat="1" applyFont="1" applyFill="1" applyBorder="1" applyAlignment="1" applyProtection="1">
      <alignment horizontal="center" vertical="center"/>
    </xf>
    <xf numFmtId="3" fontId="45" fillId="0" borderId="30" xfId="0" applyNumberFormat="1" applyFont="1" applyFill="1" applyBorder="1" applyAlignment="1" applyProtection="1">
      <alignment horizontal="center" vertical="center"/>
    </xf>
    <xf numFmtId="3" fontId="45" fillId="0" borderId="65" xfId="0" applyNumberFormat="1" applyFont="1" applyFill="1" applyBorder="1" applyAlignment="1" applyProtection="1">
      <alignment horizontal="center" vertical="center"/>
    </xf>
    <xf numFmtId="0" fontId="44" fillId="0" borderId="10" xfId="11" applyFont="1" applyBorder="1" applyAlignment="1">
      <alignment horizontal="center" vertical="center"/>
    </xf>
    <xf numFmtId="0" fontId="44" fillId="0" borderId="0" xfId="11" applyFont="1" applyBorder="1" applyAlignment="1">
      <alignment horizontal="center" vertical="center"/>
    </xf>
    <xf numFmtId="0" fontId="44" fillId="0" borderId="10" xfId="11" applyFont="1" applyFill="1" applyBorder="1" applyAlignment="1">
      <alignment horizontal="center" vertical="center"/>
    </xf>
    <xf numFmtId="0" fontId="44" fillId="0" borderId="0" xfId="11" applyFont="1" applyFill="1" applyBorder="1" applyAlignment="1">
      <alignment horizontal="center" vertical="center"/>
    </xf>
    <xf numFmtId="0" fontId="15" fillId="0" borderId="0" xfId="11" applyFont="1" applyFill="1" applyAlignment="1">
      <alignment horizontal="center"/>
    </xf>
    <xf numFmtId="0" fontId="27" fillId="0" borderId="38" xfId="11" applyFont="1" applyBorder="1" applyAlignment="1">
      <alignment horizontal="center" vertical="center"/>
    </xf>
    <xf numFmtId="0" fontId="27" fillId="0" borderId="39" xfId="11" applyFont="1" applyBorder="1" applyAlignment="1">
      <alignment horizontal="center" vertical="center"/>
    </xf>
    <xf numFmtId="0" fontId="27" fillId="0" borderId="53" xfId="11" applyFont="1" applyBorder="1" applyAlignment="1">
      <alignment horizontal="center" vertical="center"/>
    </xf>
    <xf numFmtId="0" fontId="27" fillId="12" borderId="26" xfId="11" applyFont="1" applyFill="1" applyBorder="1" applyAlignment="1">
      <alignment horizontal="center"/>
    </xf>
    <xf numFmtId="0" fontId="27" fillId="12" borderId="27" xfId="11" applyFont="1" applyFill="1" applyBorder="1" applyAlignment="1">
      <alignment horizontal="center"/>
    </xf>
    <xf numFmtId="0" fontId="18" fillId="2" borderId="8" xfId="11" applyFont="1" applyFill="1" applyBorder="1" applyAlignment="1">
      <alignment horizontal="center" vertical="center"/>
    </xf>
    <xf numFmtId="0" fontId="18" fillId="2" borderId="9" xfId="11" applyFont="1" applyFill="1" applyBorder="1" applyAlignment="1">
      <alignment horizontal="center" vertical="center"/>
    </xf>
    <xf numFmtId="0" fontId="18" fillId="2" borderId="64" xfId="11" applyFont="1" applyFill="1" applyBorder="1" applyAlignment="1">
      <alignment horizontal="center" vertical="center"/>
    </xf>
    <xf numFmtId="0" fontId="26" fillId="23" borderId="34" xfId="11" applyFont="1" applyFill="1" applyBorder="1" applyAlignment="1">
      <alignment horizontal="center" vertical="center"/>
    </xf>
    <xf numFmtId="0" fontId="26" fillId="23" borderId="35" xfId="11" applyFont="1" applyFill="1" applyBorder="1" applyAlignment="1">
      <alignment horizontal="center" vertical="center"/>
    </xf>
    <xf numFmtId="0" fontId="26" fillId="23" borderId="51" xfId="11" applyFont="1" applyFill="1" applyBorder="1" applyAlignment="1">
      <alignment horizontal="center" vertical="center"/>
    </xf>
    <xf numFmtId="0" fontId="26" fillId="23" borderId="33" xfId="11" applyFont="1" applyFill="1" applyBorder="1" applyAlignment="1">
      <alignment horizontal="center" vertical="center"/>
    </xf>
    <xf numFmtId="0" fontId="26" fillId="24" borderId="34" xfId="11" applyFont="1" applyFill="1" applyBorder="1" applyAlignment="1">
      <alignment horizontal="center" vertical="center"/>
    </xf>
    <xf numFmtId="0" fontId="26" fillId="24" borderId="57" xfId="11" applyFont="1" applyFill="1" applyBorder="1" applyAlignment="1">
      <alignment horizontal="center" vertical="center"/>
    </xf>
    <xf numFmtId="0" fontId="26" fillId="24" borderId="51" xfId="11" applyFont="1" applyFill="1" applyBorder="1" applyAlignment="1">
      <alignment horizontal="center" vertical="center"/>
    </xf>
    <xf numFmtId="0" fontId="26" fillId="24" borderId="58" xfId="11" applyFont="1" applyFill="1" applyBorder="1" applyAlignment="1">
      <alignment horizontal="center" vertical="center"/>
    </xf>
    <xf numFmtId="0" fontId="43" fillId="0" borderId="10" xfId="11" applyFont="1" applyBorder="1" applyAlignment="1">
      <alignment horizontal="center" vertical="center"/>
    </xf>
    <xf numFmtId="0" fontId="43" fillId="0" borderId="0" xfId="11" applyFont="1" applyBorder="1" applyAlignment="1">
      <alignment horizontal="center" vertical="center"/>
    </xf>
    <xf numFmtId="0" fontId="38" fillId="0" borderId="32" xfId="11" applyFont="1" applyBorder="1" applyAlignment="1">
      <alignment horizontal="center" vertical="center" wrapText="1"/>
    </xf>
    <xf numFmtId="0" fontId="38" fillId="0" borderId="59" xfId="11" applyFont="1" applyBorder="1" applyAlignment="1">
      <alignment horizontal="center" vertical="center" wrapText="1"/>
    </xf>
    <xf numFmtId="0" fontId="38" fillId="0" borderId="46" xfId="11" applyFont="1" applyBorder="1" applyAlignment="1">
      <alignment horizontal="center" vertical="center" wrapText="1"/>
    </xf>
    <xf numFmtId="0" fontId="38" fillId="0" borderId="60" xfId="1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3" fontId="15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15" fillId="0" borderId="0" xfId="0" applyNumberFormat="1" applyFont="1" applyAlignment="1">
      <alignment horizontal="center"/>
    </xf>
    <xf numFmtId="3" fontId="31" fillId="0" borderId="0" xfId="0" applyNumberFormat="1" applyFont="1" applyAlignment="1">
      <alignment horizontal="center"/>
    </xf>
    <xf numFmtId="0" fontId="19" fillId="3" borderId="15" xfId="0" applyFont="1" applyFill="1" applyBorder="1" applyAlignment="1">
      <alignment horizontal="center" vertical="center" wrapText="1"/>
    </xf>
    <xf numFmtId="0" fontId="19" fillId="3" borderId="37" xfId="0" applyFont="1" applyFill="1" applyBorder="1" applyAlignment="1">
      <alignment horizontal="center" vertical="center" wrapText="1"/>
    </xf>
    <xf numFmtId="0" fontId="19" fillId="11" borderId="15" xfId="0" applyFont="1" applyFill="1" applyBorder="1" applyAlignment="1">
      <alignment horizontal="center" vertical="center" wrapText="1"/>
    </xf>
    <xf numFmtId="0" fontId="19" fillId="11" borderId="37" xfId="0" applyFont="1" applyFill="1" applyBorder="1" applyAlignment="1">
      <alignment horizontal="center" vertical="center" wrapText="1"/>
    </xf>
    <xf numFmtId="0" fontId="19" fillId="20" borderId="15" xfId="0" applyFont="1" applyFill="1" applyBorder="1" applyAlignment="1">
      <alignment horizontal="center" vertical="center" wrapText="1"/>
    </xf>
    <xf numFmtId="0" fontId="19" fillId="20" borderId="37" xfId="0" applyFont="1" applyFill="1" applyBorder="1" applyAlignment="1">
      <alignment horizontal="center" vertical="center" wrapText="1"/>
    </xf>
    <xf numFmtId="0" fontId="19" fillId="9" borderId="15" xfId="0" applyFont="1" applyFill="1" applyBorder="1" applyAlignment="1">
      <alignment horizontal="center" vertical="center" wrapText="1"/>
    </xf>
    <xf numFmtId="0" fontId="19" fillId="9" borderId="37" xfId="0" applyFont="1" applyFill="1" applyBorder="1" applyAlignment="1">
      <alignment horizontal="center" vertical="center" wrapText="1"/>
    </xf>
    <xf numFmtId="0" fontId="18" fillId="0" borderId="52" xfId="0" applyNumberFormat="1" applyFont="1" applyFill="1" applyBorder="1" applyAlignment="1">
      <alignment horizontal="center" vertical="center" textRotation="89" wrapText="1"/>
    </xf>
    <xf numFmtId="0" fontId="18" fillId="0" borderId="44" xfId="0" applyNumberFormat="1" applyFont="1" applyFill="1" applyBorder="1" applyAlignment="1">
      <alignment horizontal="center" vertical="center" textRotation="89" wrapText="1"/>
    </xf>
    <xf numFmtId="0" fontId="18" fillId="0" borderId="51" xfId="0" applyNumberFormat="1" applyFont="1" applyFill="1" applyBorder="1" applyAlignment="1">
      <alignment horizontal="center" vertical="center" textRotation="89" wrapText="1"/>
    </xf>
    <xf numFmtId="0" fontId="18" fillId="0" borderId="33" xfId="0" applyNumberFormat="1" applyFont="1" applyFill="1" applyBorder="1" applyAlignment="1">
      <alignment horizontal="center" vertical="center" textRotation="89" wrapText="1"/>
    </xf>
    <xf numFmtId="0" fontId="22" fillId="5" borderId="52" xfId="0" applyNumberFormat="1" applyFont="1" applyFill="1" applyBorder="1" applyAlignment="1">
      <alignment horizontal="center" vertical="center" wrapText="1"/>
    </xf>
    <xf numFmtId="0" fontId="22" fillId="5" borderId="44" xfId="0" applyNumberFormat="1" applyFont="1" applyFill="1" applyBorder="1" applyAlignment="1">
      <alignment horizontal="center" vertical="center" wrapText="1"/>
    </xf>
    <xf numFmtId="0" fontId="22" fillId="5" borderId="51" xfId="0" applyNumberFormat="1" applyFont="1" applyFill="1" applyBorder="1" applyAlignment="1">
      <alignment horizontal="center" vertical="center" wrapText="1"/>
    </xf>
    <xf numFmtId="0" fontId="22" fillId="5" borderId="33" xfId="0" applyNumberFormat="1" applyFont="1" applyFill="1" applyBorder="1" applyAlignment="1">
      <alignment horizontal="center" vertical="center" wrapText="1"/>
    </xf>
    <xf numFmtId="0" fontId="22" fillId="2" borderId="25" xfId="0" applyFont="1" applyFill="1" applyBorder="1" applyAlignment="1" applyProtection="1">
      <alignment horizontal="center" vertical="center" wrapText="1"/>
    </xf>
    <xf numFmtId="0" fontId="22" fillId="2" borderId="19" xfId="0" applyFont="1" applyFill="1" applyBorder="1" applyAlignment="1" applyProtection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0" fontId="72" fillId="21" borderId="26" xfId="0" applyFont="1" applyFill="1" applyBorder="1" applyAlignment="1">
      <alignment horizontal="center" vertical="center"/>
    </xf>
    <xf numFmtId="0" fontId="72" fillId="21" borderId="27" xfId="0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0" fontId="26" fillId="0" borderId="20" xfId="0" applyFont="1" applyFill="1" applyBorder="1" applyAlignment="1">
      <alignment horizontal="center" vertical="center"/>
    </xf>
    <xf numFmtId="0" fontId="26" fillId="0" borderId="28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8" fillId="5" borderId="0" xfId="0" applyFont="1" applyFill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6" fillId="22" borderId="26" xfId="0" applyFont="1" applyFill="1" applyBorder="1" applyAlignment="1">
      <alignment horizontal="center" vertical="center" wrapText="1"/>
    </xf>
    <xf numFmtId="0" fontId="26" fillId="22" borderId="26" xfId="0" applyFont="1" applyFill="1" applyBorder="1" applyAlignment="1">
      <alignment horizontal="center" vertical="center"/>
    </xf>
    <xf numFmtId="0" fontId="26" fillId="13" borderId="26" xfId="0" applyFont="1" applyFill="1" applyBorder="1" applyAlignment="1">
      <alignment horizontal="center" vertical="center" wrapText="1"/>
    </xf>
    <xf numFmtId="0" fontId="26" fillId="13" borderId="26" xfId="0" applyFont="1" applyFill="1" applyBorder="1" applyAlignment="1">
      <alignment horizontal="center" vertical="center"/>
    </xf>
    <xf numFmtId="0" fontId="26" fillId="15" borderId="26" xfId="0" applyFont="1" applyFill="1" applyBorder="1" applyAlignment="1">
      <alignment horizontal="center" vertical="center" wrapText="1"/>
    </xf>
    <xf numFmtId="0" fontId="26" fillId="15" borderId="26" xfId="0" applyFont="1" applyFill="1" applyBorder="1" applyAlignment="1">
      <alignment horizontal="center" vertical="center"/>
    </xf>
    <xf numFmtId="0" fontId="26" fillId="14" borderId="66" xfId="0" applyFont="1" applyFill="1" applyBorder="1" applyAlignment="1">
      <alignment horizontal="center" vertical="center" wrapText="1"/>
    </xf>
    <xf numFmtId="0" fontId="26" fillId="14" borderId="67" xfId="0" applyFont="1" applyFill="1" applyBorder="1" applyAlignment="1">
      <alignment horizontal="center" vertical="center" wrapText="1"/>
    </xf>
    <xf numFmtId="0" fontId="15" fillId="0" borderId="0" xfId="11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49" fillId="0" borderId="0" xfId="25" applyNumberFormat="1" applyFont="1" applyFill="1" applyBorder="1" applyAlignment="1" applyProtection="1">
      <alignment horizontal="center" vertical="center" wrapText="1"/>
    </xf>
    <xf numFmtId="0" fontId="61" fillId="0" borderId="9" xfId="25" applyNumberFormat="1" applyFont="1" applyFill="1" applyBorder="1" applyAlignment="1" applyProtection="1">
      <alignment horizontal="left" vertical="center" wrapText="1"/>
    </xf>
    <xf numFmtId="0" fontId="50" fillId="2" borderId="8" xfId="25" applyFont="1" applyFill="1" applyBorder="1" applyAlignment="1">
      <alignment horizontal="center" vertical="center" wrapText="1"/>
    </xf>
    <xf numFmtId="0" fontId="50" fillId="2" borderId="9" xfId="25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/>
    </xf>
    <xf numFmtId="0" fontId="24" fillId="0" borderId="0" xfId="25" applyFont="1" applyAlignment="1">
      <alignment horizontal="center" vertical="center" wrapText="1"/>
    </xf>
    <xf numFmtId="0" fontId="50" fillId="2" borderId="8" xfId="25" applyNumberFormat="1" applyFont="1" applyFill="1" applyBorder="1" applyAlignment="1" applyProtection="1">
      <alignment horizontal="center" vertical="center" wrapText="1"/>
    </xf>
    <xf numFmtId="0" fontId="50" fillId="2" borderId="17" xfId="25" applyNumberFormat="1" applyFont="1" applyFill="1" applyBorder="1" applyAlignment="1" applyProtection="1">
      <alignment horizontal="center" vertical="center" wrapText="1"/>
    </xf>
    <xf numFmtId="0" fontId="50" fillId="2" borderId="18" xfId="25" applyNumberFormat="1" applyFont="1" applyFill="1" applyBorder="1" applyAlignment="1" applyProtection="1">
      <alignment horizontal="center" vertical="center" wrapText="1"/>
    </xf>
    <xf numFmtId="0" fontId="65" fillId="0" borderId="26" xfId="25" applyNumberFormat="1" applyFont="1" applyFill="1" applyBorder="1" applyAlignment="1" applyProtection="1">
      <alignment horizontal="center" vertical="center" wrapText="1"/>
    </xf>
    <xf numFmtId="0" fontId="65" fillId="0" borderId="19" xfId="25" applyFont="1" applyBorder="1" applyAlignment="1">
      <alignment horizontal="center" vertical="center" textRotation="90"/>
    </xf>
    <xf numFmtId="0" fontId="17" fillId="0" borderId="0" xfId="25" applyFont="1" applyBorder="1" applyAlignment="1">
      <alignment horizontal="left" vertical="top" wrapText="1"/>
    </xf>
    <xf numFmtId="3" fontId="14" fillId="0" borderId="20" xfId="0" applyNumberFormat="1" applyFont="1" applyFill="1" applyBorder="1" applyAlignment="1">
      <alignment horizontal="right"/>
    </xf>
    <xf numFmtId="3" fontId="14" fillId="0" borderId="21" xfId="0" applyNumberFormat="1" applyFont="1" applyFill="1" applyBorder="1" applyAlignment="1">
      <alignment horizontal="right"/>
    </xf>
    <xf numFmtId="0" fontId="0" fillId="0" borderId="19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14" fillId="0" borderId="19" xfId="0" applyFont="1" applyFill="1" applyBorder="1" applyAlignment="1">
      <alignment horizontal="left"/>
    </xf>
    <xf numFmtId="3" fontId="18" fillId="3" borderId="28" xfId="0" applyNumberFormat="1" applyFont="1" applyFill="1" applyBorder="1" applyAlignment="1">
      <alignment horizontal="right"/>
    </xf>
    <xf numFmtId="3" fontId="18" fillId="3" borderId="29" xfId="0" applyNumberFormat="1" applyFont="1" applyFill="1" applyBorder="1" applyAlignment="1">
      <alignment horizontal="right"/>
    </xf>
    <xf numFmtId="0" fontId="18" fillId="3" borderId="23" xfId="0" applyFont="1" applyFill="1" applyBorder="1" applyAlignment="1">
      <alignment horizontal="left"/>
    </xf>
    <xf numFmtId="0" fontId="18" fillId="3" borderId="28" xfId="0" applyFont="1" applyFill="1" applyBorder="1" applyAlignment="1">
      <alignment horizontal="left"/>
    </xf>
    <xf numFmtId="0" fontId="15" fillId="0" borderId="0" xfId="0" applyFont="1" applyBorder="1" applyAlignment="1">
      <alignment horizontal="center" vertical="center"/>
    </xf>
    <xf numFmtId="0" fontId="0" fillId="0" borderId="25" xfId="0" applyFill="1" applyBorder="1" applyAlignment="1">
      <alignment horizontal="left"/>
    </xf>
    <xf numFmtId="0" fontId="0" fillId="0" borderId="26" xfId="0" applyFill="1" applyBorder="1" applyAlignment="1">
      <alignment horizontal="left"/>
    </xf>
    <xf numFmtId="3" fontId="14" fillId="0" borderId="26" xfId="0" applyNumberFormat="1" applyFont="1" applyFill="1" applyBorder="1" applyAlignment="1">
      <alignment horizontal="right"/>
    </xf>
    <xf numFmtId="3" fontId="14" fillId="0" borderId="27" xfId="0" applyNumberFormat="1" applyFont="1" applyFill="1" applyBorder="1" applyAlignment="1">
      <alignment horizontal="right"/>
    </xf>
    <xf numFmtId="3" fontId="15" fillId="0" borderId="0" xfId="0" applyNumberFormat="1" applyFont="1" applyBorder="1" applyAlignment="1">
      <alignment horizontal="center"/>
    </xf>
    <xf numFmtId="0" fontId="28" fillId="0" borderId="8" xfId="32" applyFont="1" applyFill="1" applyBorder="1" applyAlignment="1">
      <alignment horizontal="center"/>
    </xf>
    <xf numFmtId="0" fontId="28" fillId="0" borderId="44" xfId="32" applyFont="1" applyFill="1" applyBorder="1" applyAlignment="1">
      <alignment horizontal="center"/>
    </xf>
    <xf numFmtId="0" fontId="28" fillId="0" borderId="45" xfId="32" applyFont="1" applyFill="1" applyBorder="1" applyAlignment="1">
      <alignment horizontal="center"/>
    </xf>
    <xf numFmtId="0" fontId="28" fillId="0" borderId="33" xfId="32" applyFont="1" applyFill="1" applyBorder="1" applyAlignment="1">
      <alignment horizontal="center"/>
    </xf>
    <xf numFmtId="0" fontId="18" fillId="0" borderId="15" xfId="32" applyFont="1" applyFill="1" applyBorder="1" applyAlignment="1">
      <alignment horizontal="left" vertical="top"/>
    </xf>
    <xf numFmtId="0" fontId="18" fillId="0" borderId="36" xfId="32" applyFont="1" applyFill="1" applyBorder="1" applyAlignment="1">
      <alignment horizontal="left" vertical="top"/>
    </xf>
    <xf numFmtId="0" fontId="15" fillId="0" borderId="0" xfId="23" applyFont="1" applyAlignment="1">
      <alignment horizontal="center" vertical="center"/>
    </xf>
    <xf numFmtId="0" fontId="28" fillId="0" borderId="19" xfId="32" applyFont="1" applyFill="1" applyBorder="1" applyAlignment="1">
      <alignment horizontal="left" vertical="center"/>
    </xf>
    <xf numFmtId="0" fontId="28" fillId="0" borderId="20" xfId="32" applyFont="1" applyFill="1" applyBorder="1" applyAlignment="1">
      <alignment horizontal="left" vertical="center"/>
    </xf>
    <xf numFmtId="0" fontId="27" fillId="0" borderId="23" xfId="32" applyFont="1" applyFill="1" applyBorder="1" applyAlignment="1">
      <alignment horizontal="left" vertical="center"/>
    </xf>
    <xf numFmtId="0" fontId="27" fillId="0" borderId="28" xfId="32" applyFont="1" applyFill="1" applyBorder="1" applyAlignment="1">
      <alignment horizontal="left" vertical="center"/>
    </xf>
    <xf numFmtId="0" fontId="18" fillId="0" borderId="48" xfId="32" applyFont="1" applyFill="1" applyBorder="1" applyAlignment="1">
      <alignment horizontal="left" vertical="center"/>
    </xf>
    <xf numFmtId="0" fontId="18" fillId="0" borderId="49" xfId="32" applyFont="1" applyFill="1" applyBorder="1" applyAlignment="1">
      <alignment horizontal="left" vertical="center"/>
    </xf>
    <xf numFmtId="0" fontId="27" fillId="0" borderId="26" xfId="32" applyFont="1" applyFill="1" applyBorder="1" applyAlignment="1">
      <alignment horizontal="center" vertical="center"/>
    </xf>
    <xf numFmtId="0" fontId="27" fillId="0" borderId="27" xfId="32" applyFont="1" applyFill="1" applyBorder="1" applyAlignment="1">
      <alignment horizontal="center" vertical="center"/>
    </xf>
    <xf numFmtId="0" fontId="28" fillId="0" borderId="40" xfId="32" applyFont="1" applyFill="1" applyBorder="1" applyAlignment="1">
      <alignment horizontal="left"/>
    </xf>
    <xf numFmtId="0" fontId="28" fillId="0" borderId="41" xfId="32" applyFont="1" applyFill="1" applyBorder="1" applyAlignment="1">
      <alignment horizontal="left"/>
    </xf>
    <xf numFmtId="0" fontId="28" fillId="0" borderId="25" xfId="32" applyFont="1" applyFill="1" applyBorder="1" applyAlignment="1">
      <alignment horizontal="left" vertical="center"/>
    </xf>
    <xf numFmtId="0" fontId="28" fillId="0" borderId="26" xfId="32" applyFont="1" applyFill="1" applyBorder="1" applyAlignment="1">
      <alignment horizontal="left" vertical="center"/>
    </xf>
  </cellXfs>
  <cellStyles count="41">
    <cellStyle name="Euro" xfId="3"/>
    <cellStyle name="Euro 2" xfId="4"/>
    <cellStyle name="Milliers 2" xfId="5"/>
    <cellStyle name="Normal" xfId="0" builtinId="0"/>
    <cellStyle name="Normal 10" xfId="6"/>
    <cellStyle name="Normal 11" xfId="7"/>
    <cellStyle name="Normal 11 2" xfId="22"/>
    <cellStyle name="Normal 12" xfId="8"/>
    <cellStyle name="Normal 13" xfId="9"/>
    <cellStyle name="Normal 13 2" xfId="20"/>
    <cellStyle name="Normal 13 2 2" xfId="28"/>
    <cellStyle name="Normal 14" xfId="10"/>
    <cellStyle name="Normal 15" xfId="29"/>
    <cellStyle name="Normal 16" xfId="32"/>
    <cellStyle name="Normal 17" xfId="33"/>
    <cellStyle name="Normal 18" xfId="34"/>
    <cellStyle name="Normal 18 2" xfId="36"/>
    <cellStyle name="Normal 18 2 2" xfId="39"/>
    <cellStyle name="Normal 18 2 2 2" xfId="40"/>
    <cellStyle name="Normal 18 3" xfId="37"/>
    <cellStyle name="Normal 19" xfId="38"/>
    <cellStyle name="Normal 2" xfId="11"/>
    <cellStyle name="Normal 2 2" xfId="1"/>
    <cellStyle name="Normal 3" xfId="12"/>
    <cellStyle name="Normal 4" xfId="13"/>
    <cellStyle name="Normal 5" xfId="14"/>
    <cellStyle name="Normal 5 2" xfId="15"/>
    <cellStyle name="Normal 5 2 2" xfId="21"/>
    <cellStyle name="Normal 6" xfId="16"/>
    <cellStyle name="Normal 6 2" xfId="26"/>
    <cellStyle name="Normal 6 2 2" xfId="30"/>
    <cellStyle name="Normal 6 2 3" xfId="31"/>
    <cellStyle name="Normal 7" xfId="2"/>
    <cellStyle name="Normal 7 2" xfId="35"/>
    <cellStyle name="Normal 8" xfId="17"/>
    <cellStyle name="Normal 8 2" xfId="18"/>
    <cellStyle name="Normal 8 2 2" xfId="27"/>
    <cellStyle name="Normal 9" xfId="19"/>
    <cellStyle name="Normal_Bilan récap coms 2011 LE VRAI BON" xfId="23"/>
    <cellStyle name="Normal_Bilan retours décentralisés" xfId="24"/>
    <cellStyle name="Normal_Copie de Bilan 2011 2012" xfId="25"/>
  </cellStyles>
  <dxfs count="0"/>
  <tableStyles count="0" defaultTableStyle="TableStyleMedium2" defaultPivotStyle="PivotStyleLight16"/>
  <colors>
    <mruColors>
      <color rgb="FFFFFFCC"/>
      <color rgb="FFFFFF66"/>
      <color rgb="FFFFFF99"/>
      <color rgb="FF00CC99"/>
      <color rgb="FF339966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Répartition des abonnés par âge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4.4242526597324069E-2"/>
          <c:y val="2.9232327096668381E-2"/>
          <c:w val="0.94347885486188388"/>
          <c:h val="0.873992086951699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'[1]Abonnés par âge'!$A$4:$A$13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'[1]Abonnés par âge'!$R$4:$R$13</c:f>
              <c:numCache>
                <c:formatCode>General</c:formatCode>
                <c:ptCount val="10"/>
                <c:pt idx="0">
                  <c:v>4.5640354821567267E-2</c:v>
                </c:pt>
                <c:pt idx="1">
                  <c:v>0.23045006744880023</c:v>
                </c:pt>
                <c:pt idx="2">
                  <c:v>0.12778481788823939</c:v>
                </c:pt>
                <c:pt idx="3">
                  <c:v>5.8292114622082329E-2</c:v>
                </c:pt>
                <c:pt idx="4">
                  <c:v>6.6058946163593993E-2</c:v>
                </c:pt>
                <c:pt idx="5">
                  <c:v>3.7403425581490415E-2</c:v>
                </c:pt>
                <c:pt idx="6">
                  <c:v>8.3881780648326049E-2</c:v>
                </c:pt>
                <c:pt idx="7">
                  <c:v>0.17044107427543637</c:v>
                </c:pt>
                <c:pt idx="8">
                  <c:v>0.12621101254956466</c:v>
                </c:pt>
                <c:pt idx="9">
                  <c:v>5.3836406000899319E-2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9D-44B4-9697-521DB52AC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8263632"/>
        <c:axId val="678265200"/>
      </c:barChart>
      <c:catAx>
        <c:axId val="67826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265200"/>
        <c:crosses val="autoZero"/>
        <c:auto val="1"/>
        <c:lblAlgn val="ctr"/>
        <c:lblOffset val="100"/>
        <c:noMultiLvlLbl val="0"/>
      </c:catAx>
      <c:valAx>
        <c:axId val="67826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26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Nbre de documents transportés</a:t>
            </a:r>
          </a:p>
        </c:rich>
      </c:tx>
      <c:layout/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[2]Feuil1!$B$18:$O$18</c:f>
              <c:numCache>
                <c:formatCode>General</c:formatCode>
                <c:ptCount val="14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43-4329-922D-EA131F03881D}"/>
            </c:ext>
          </c:extLst>
        </c:ser>
        <c:ser>
          <c:idx val="1"/>
          <c:order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[2]Feuil1!$B$31:$O$31</c:f>
              <c:numCache>
                <c:formatCode>General</c:formatCode>
                <c:ptCount val="14"/>
                <c:pt idx="0">
                  <c:v>40232</c:v>
                </c:pt>
                <c:pt idx="1">
                  <c:v>118075</c:v>
                </c:pt>
                <c:pt idx="2">
                  <c:v>171098</c:v>
                </c:pt>
                <c:pt idx="3">
                  <c:v>195909</c:v>
                </c:pt>
                <c:pt idx="4">
                  <c:v>221799</c:v>
                </c:pt>
                <c:pt idx="5">
                  <c:v>225787</c:v>
                </c:pt>
                <c:pt idx="6">
                  <c:v>242382</c:v>
                </c:pt>
                <c:pt idx="7">
                  <c:v>266539</c:v>
                </c:pt>
                <c:pt idx="8">
                  <c:v>306580</c:v>
                </c:pt>
                <c:pt idx="9">
                  <c:v>173912</c:v>
                </c:pt>
                <c:pt idx="10">
                  <c:v>238784</c:v>
                </c:pt>
                <c:pt idx="11">
                  <c:v>253474</c:v>
                </c:pt>
                <c:pt idx="12">
                  <c:v>280402</c:v>
                </c:pt>
                <c:pt idx="13">
                  <c:v>281718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43-4329-922D-EA131F038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78080"/>
        <c:axId val="190577296"/>
      </c:lineChart>
      <c:catAx>
        <c:axId val="190578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90577296"/>
        <c:crosses val="autoZero"/>
        <c:auto val="1"/>
        <c:lblAlgn val="ctr"/>
        <c:lblOffset val="100"/>
        <c:noMultiLvlLbl val="0"/>
      </c:catAx>
      <c:valAx>
        <c:axId val="190577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578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14</xdr:row>
      <xdr:rowOff>0</xdr:rowOff>
    </xdr:from>
    <xdr:to>
      <xdr:col>11</xdr:col>
      <xdr:colOff>768350</xdr:colOff>
      <xdr:row>32</xdr:row>
      <xdr:rowOff>119929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5450" y="2768600"/>
          <a:ext cx="4743450" cy="3485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324971" y="3597087"/>
    <xdr:ext cx="9278471" cy="2521325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25450" y="4489450"/>
    <xdr:ext cx="9328150" cy="2654300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%20DE%20GESTION/RAPPORT%20ACTIVITE%20DES%20SERVICES%20-%20INTERNE/Rapport%20activit&#233;%202024/Abo%20ages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%20DE%20GESTION/RAPPORT%20ACTIVITE%20DES%20SERVICES%20-%20INTERNE/Rapport%20activit&#233;%202023/Retours%20d&#233;centralis&#233;s%20g&#233;n&#233;ral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Abonnés par âge"/>
      <sheetName val="Feuil1"/>
    </sheetNames>
    <sheetDataSet>
      <sheetData sheetId="0" refreshError="1"/>
      <sheetData sheetId="1">
        <row r="4">
          <cell r="A4" t="str">
            <v>00 - 02 ans</v>
          </cell>
          <cell r="R4">
            <v>4.5640354821567267E-2</v>
          </cell>
        </row>
        <row r="5">
          <cell r="A5" t="str">
            <v>03 - 10 ans</v>
          </cell>
          <cell r="R5">
            <v>0.23045006744880023</v>
          </cell>
        </row>
        <row r="6">
          <cell r="A6" t="str">
            <v>11 - 14 ans</v>
          </cell>
          <cell r="R6">
            <v>0.12778481788823939</v>
          </cell>
        </row>
        <row r="7">
          <cell r="A7" t="str">
            <v>15 - 17 ans</v>
          </cell>
          <cell r="R7">
            <v>5.8292114622082329E-2</v>
          </cell>
        </row>
        <row r="8">
          <cell r="A8" t="str">
            <v>18 - 24 ans</v>
          </cell>
          <cell r="R8">
            <v>6.6058946163593993E-2</v>
          </cell>
        </row>
        <row r="9">
          <cell r="A9" t="str">
            <v>25 - 29 ans</v>
          </cell>
          <cell r="R9">
            <v>3.7403425581490415E-2</v>
          </cell>
        </row>
        <row r="10">
          <cell r="A10" t="str">
            <v>30 - 39 ans</v>
          </cell>
          <cell r="R10">
            <v>8.3881780648326049E-2</v>
          </cell>
        </row>
        <row r="11">
          <cell r="A11" t="str">
            <v>40 - 59 ans</v>
          </cell>
          <cell r="R11">
            <v>0.17044107427543637</v>
          </cell>
        </row>
        <row r="12">
          <cell r="A12" t="str">
            <v>60 - 74 ans</v>
          </cell>
          <cell r="R12">
            <v>0.12621101254956466</v>
          </cell>
        </row>
        <row r="13">
          <cell r="A13" t="str">
            <v>75 et plus</v>
          </cell>
          <cell r="R13">
            <v>5.3836406000899319E-2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Feuil1"/>
    </sheetNames>
    <sheetDataSet>
      <sheetData sheetId="0" refreshError="1"/>
      <sheetData sheetId="1">
        <row r="18">
          <cell r="B18">
            <v>2011</v>
          </cell>
          <cell r="C18">
            <v>2012</v>
          </cell>
          <cell r="D18">
            <v>2013</v>
          </cell>
          <cell r="E18">
            <v>2014</v>
          </cell>
          <cell r="F18">
            <v>2015</v>
          </cell>
          <cell r="G18">
            <v>2016</v>
          </cell>
          <cell r="H18">
            <v>2017</v>
          </cell>
          <cell r="I18">
            <v>2018</v>
          </cell>
          <cell r="J18">
            <v>2019</v>
          </cell>
          <cell r="K18">
            <v>2020</v>
          </cell>
          <cell r="L18">
            <v>2021</v>
          </cell>
          <cell r="M18">
            <v>2022</v>
          </cell>
          <cell r="N18">
            <v>2023</v>
          </cell>
          <cell r="O18">
            <v>2024</v>
          </cell>
        </row>
        <row r="31">
          <cell r="B31">
            <v>40232</v>
          </cell>
          <cell r="C31">
            <v>118075</v>
          </cell>
          <cell r="D31">
            <v>171098</v>
          </cell>
          <cell r="E31">
            <v>195909</v>
          </cell>
          <cell r="F31">
            <v>221799</v>
          </cell>
          <cell r="G31">
            <v>225787</v>
          </cell>
          <cell r="H31">
            <v>242382</v>
          </cell>
          <cell r="I31">
            <v>266539</v>
          </cell>
          <cell r="J31">
            <v>306580</v>
          </cell>
          <cell r="K31">
            <v>173912</v>
          </cell>
          <cell r="L31">
            <v>238784</v>
          </cell>
          <cell r="M31">
            <v>253474</v>
          </cell>
          <cell r="N31">
            <v>280402</v>
          </cell>
          <cell r="O31">
            <v>281718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2:C20"/>
  <sheetViews>
    <sheetView tabSelected="1" zoomScale="70" zoomScaleNormal="70" workbookViewId="0">
      <selection activeCell="I12" sqref="I12"/>
    </sheetView>
  </sheetViews>
  <sheetFormatPr baseColWidth="10" defaultColWidth="11.5703125" defaultRowHeight="15"/>
  <cols>
    <col min="1" max="1" width="22.85546875" style="394" bestFit="1" customWidth="1"/>
    <col min="2" max="2" width="19.140625" style="394" customWidth="1"/>
    <col min="3" max="3" width="25.5703125" style="394" customWidth="1"/>
    <col min="4" max="16384" width="11.5703125" style="394"/>
  </cols>
  <sheetData>
    <row r="2" spans="1:3" ht="15.75">
      <c r="A2" s="559" t="s">
        <v>377</v>
      </c>
      <c r="B2" s="559"/>
      <c r="C2" s="559"/>
    </row>
    <row r="3" spans="1:3" ht="51.6" customHeight="1">
      <c r="A3" s="395"/>
      <c r="B3" s="396"/>
      <c r="C3" s="395"/>
    </row>
    <row r="4" spans="1:3">
      <c r="A4" s="560"/>
      <c r="B4" s="562" t="s">
        <v>301</v>
      </c>
      <c r="C4" s="564" t="s">
        <v>302</v>
      </c>
    </row>
    <row r="5" spans="1:3" ht="29.45" customHeight="1">
      <c r="A5" s="561"/>
      <c r="B5" s="563"/>
      <c r="C5" s="565"/>
    </row>
    <row r="6" spans="1:3" ht="19.350000000000001" customHeight="1">
      <c r="A6" s="397" t="s">
        <v>303</v>
      </c>
      <c r="B6" s="398">
        <v>10865</v>
      </c>
      <c r="C6" s="548">
        <v>631</v>
      </c>
    </row>
    <row r="7" spans="1:3" ht="19.350000000000001" customHeight="1">
      <c r="A7" s="399" t="s">
        <v>4</v>
      </c>
      <c r="B7" s="400">
        <v>766</v>
      </c>
      <c r="C7" s="548">
        <v>145</v>
      </c>
    </row>
    <row r="8" spans="1:3" ht="19.350000000000001" customHeight="1">
      <c r="A8" s="556" t="s">
        <v>5</v>
      </c>
      <c r="B8" s="557"/>
      <c r="C8" s="558"/>
    </row>
    <row r="9" spans="1:3" ht="19.350000000000001" customHeight="1">
      <c r="A9" s="399" t="s">
        <v>260</v>
      </c>
      <c r="B9" s="400">
        <v>1087</v>
      </c>
      <c r="C9" s="548">
        <v>98</v>
      </c>
    </row>
    <row r="10" spans="1:3" ht="19.350000000000001" customHeight="1">
      <c r="A10" s="399" t="s">
        <v>7</v>
      </c>
      <c r="B10" s="400">
        <v>1028</v>
      </c>
      <c r="C10" s="548">
        <v>145</v>
      </c>
    </row>
    <row r="11" spans="1:3" ht="19.350000000000001" customHeight="1">
      <c r="A11" s="399" t="s">
        <v>17</v>
      </c>
      <c r="B11" s="400">
        <v>882</v>
      </c>
      <c r="C11" s="548">
        <v>110</v>
      </c>
    </row>
    <row r="12" spans="1:3" ht="19.350000000000001" customHeight="1">
      <c r="A12" s="399" t="s">
        <v>8</v>
      </c>
      <c r="B12" s="400">
        <v>1247</v>
      </c>
      <c r="C12" s="548">
        <v>50</v>
      </c>
    </row>
    <row r="13" spans="1:3" ht="19.350000000000001" customHeight="1">
      <c r="A13" s="399" t="s">
        <v>9</v>
      </c>
      <c r="B13" s="400">
        <v>856</v>
      </c>
      <c r="C13" s="548">
        <v>283</v>
      </c>
    </row>
    <row r="14" spans="1:3" ht="19.350000000000001" customHeight="1">
      <c r="A14" s="399" t="s">
        <v>10</v>
      </c>
      <c r="B14" s="400">
        <v>1200</v>
      </c>
      <c r="C14" s="548">
        <v>154</v>
      </c>
    </row>
    <row r="15" spans="1:3" ht="19.350000000000001" customHeight="1">
      <c r="A15" s="399" t="s">
        <v>12</v>
      </c>
      <c r="B15" s="400">
        <v>270</v>
      </c>
      <c r="C15" s="548">
        <v>21</v>
      </c>
    </row>
    <row r="16" spans="1:3" ht="19.350000000000001" customHeight="1">
      <c r="A16" s="399" t="s">
        <v>13</v>
      </c>
      <c r="B16" s="400">
        <v>350</v>
      </c>
      <c r="C16" s="548">
        <v>60</v>
      </c>
    </row>
    <row r="17" spans="1:3" ht="19.350000000000001" customHeight="1">
      <c r="A17" s="399" t="s">
        <v>11</v>
      </c>
      <c r="B17" s="401">
        <v>1087</v>
      </c>
      <c r="C17" s="548">
        <v>279</v>
      </c>
    </row>
    <row r="18" spans="1:3" ht="19.350000000000001" customHeight="1">
      <c r="A18" s="399" t="s">
        <v>14</v>
      </c>
      <c r="B18" s="401">
        <v>1383</v>
      </c>
      <c r="C18" s="548">
        <v>190</v>
      </c>
    </row>
    <row r="19" spans="1:3" ht="19.350000000000001" customHeight="1">
      <c r="A19" s="399" t="s">
        <v>15</v>
      </c>
      <c r="B19" s="400">
        <v>87</v>
      </c>
      <c r="C19" s="548">
        <v>20</v>
      </c>
    </row>
    <row r="20" spans="1:3" ht="19.350000000000001" customHeight="1">
      <c r="A20" s="402" t="s">
        <v>296</v>
      </c>
      <c r="B20" s="403">
        <f>SUM(B6:B19)</f>
        <v>21108</v>
      </c>
      <c r="C20" s="404">
        <f>SUM(C6:C19)</f>
        <v>2186</v>
      </c>
    </row>
  </sheetData>
  <mergeCells count="4">
    <mergeCell ref="A2:C2"/>
    <mergeCell ref="A4:A5"/>
    <mergeCell ref="B4:B5"/>
    <mergeCell ref="C4:C5"/>
  </mergeCells>
  <pageMargins left="1.6929133858267718" right="0.70866141732283472" top="1.1417322834645669" bottom="1.1417322834645669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S23"/>
  <sheetViews>
    <sheetView zoomScale="85" zoomScaleNormal="85" workbookViewId="0">
      <selection activeCell="K31" sqref="K31"/>
    </sheetView>
  </sheetViews>
  <sheetFormatPr baseColWidth="10" defaultColWidth="11.42578125" defaultRowHeight="12.75"/>
  <cols>
    <col min="1" max="1" width="18.140625" style="9" customWidth="1"/>
    <col min="2" max="2" width="8.7109375" style="9" bestFit="1" customWidth="1"/>
    <col min="3" max="3" width="7.7109375" style="9" bestFit="1" customWidth="1"/>
    <col min="4" max="4" width="8" style="9" bestFit="1" customWidth="1"/>
    <col min="5" max="5" width="8.5703125" style="9" bestFit="1" customWidth="1"/>
    <col min="6" max="6" width="8.7109375" style="9" bestFit="1" customWidth="1"/>
    <col min="7" max="8" width="8" style="9" bestFit="1" customWidth="1"/>
    <col min="9" max="9" width="8.140625" style="9" bestFit="1" customWidth="1"/>
    <col min="10" max="10" width="7.7109375" style="9" bestFit="1" customWidth="1"/>
    <col min="11" max="11" width="8.7109375" style="9" bestFit="1" customWidth="1"/>
    <col min="12" max="12" width="8.42578125" style="9" customWidth="1"/>
    <col min="13" max="13" width="7.7109375" style="9" bestFit="1" customWidth="1"/>
    <col min="14" max="15" width="8" style="9" bestFit="1" customWidth="1"/>
    <col min="16" max="16" width="8.5703125" style="9" bestFit="1" customWidth="1"/>
    <col min="17" max="17" width="7.7109375" style="92" bestFit="1" customWidth="1"/>
    <col min="18" max="18" width="8.7109375" style="9" bestFit="1" customWidth="1"/>
    <col min="19" max="19" width="8.42578125" style="9" bestFit="1" customWidth="1"/>
    <col min="20" max="16384" width="11.42578125" style="9"/>
  </cols>
  <sheetData>
    <row r="2" spans="1:19" ht="15.75">
      <c r="A2" s="608" t="s">
        <v>364</v>
      </c>
      <c r="B2" s="608"/>
      <c r="C2" s="608"/>
      <c r="D2" s="608"/>
      <c r="E2" s="608"/>
      <c r="F2" s="608"/>
      <c r="G2" s="608"/>
      <c r="H2" s="608"/>
      <c r="I2" s="608"/>
      <c r="J2" s="608"/>
      <c r="K2" s="608"/>
      <c r="L2" s="608"/>
      <c r="M2" s="608"/>
      <c r="N2" s="608"/>
      <c r="O2" s="608"/>
      <c r="P2" s="608"/>
      <c r="Q2" s="608"/>
    </row>
    <row r="3" spans="1:19" ht="27.6" customHeight="1">
      <c r="A3" s="25"/>
    </row>
    <row r="4" spans="1:19" ht="75" customHeight="1">
      <c r="A4" s="176"/>
      <c r="B4" s="28" t="s">
        <v>90</v>
      </c>
      <c r="C4" s="28" t="s">
        <v>89</v>
      </c>
      <c r="D4" s="28" t="s">
        <v>19</v>
      </c>
      <c r="E4" s="28" t="s">
        <v>16</v>
      </c>
      <c r="F4" s="28" t="s">
        <v>88</v>
      </c>
      <c r="G4" s="28" t="s">
        <v>17</v>
      </c>
      <c r="H4" s="28" t="s">
        <v>86</v>
      </c>
      <c r="I4" s="28" t="s">
        <v>91</v>
      </c>
      <c r="J4" s="28" t="s">
        <v>92</v>
      </c>
      <c r="K4" s="28" t="s">
        <v>85</v>
      </c>
      <c r="L4" s="28" t="s">
        <v>93</v>
      </c>
      <c r="M4" s="28" t="s">
        <v>21</v>
      </c>
      <c r="N4" s="28" t="s">
        <v>22</v>
      </c>
      <c r="O4" s="28" t="s">
        <v>87</v>
      </c>
      <c r="P4" s="28" t="s">
        <v>84</v>
      </c>
      <c r="Q4" s="34" t="s">
        <v>203</v>
      </c>
      <c r="R4" s="491" t="s">
        <v>95</v>
      </c>
      <c r="S4" s="490" t="s">
        <v>363</v>
      </c>
    </row>
    <row r="5" spans="1:19" ht="24.6" customHeight="1">
      <c r="A5" s="178" t="s">
        <v>225</v>
      </c>
      <c r="B5" s="282">
        <v>1311</v>
      </c>
      <c r="C5" s="283">
        <v>977</v>
      </c>
      <c r="D5" s="282">
        <v>6111</v>
      </c>
      <c r="E5" s="282">
        <v>1</v>
      </c>
      <c r="F5" s="282">
        <v>769</v>
      </c>
      <c r="G5" s="282">
        <v>636</v>
      </c>
      <c r="H5" s="282">
        <v>640</v>
      </c>
      <c r="I5" s="282">
        <v>323</v>
      </c>
      <c r="J5" s="282">
        <v>589</v>
      </c>
      <c r="K5" s="282">
        <v>333</v>
      </c>
      <c r="L5" s="282">
        <v>874</v>
      </c>
      <c r="M5" s="282">
        <v>211</v>
      </c>
      <c r="N5" s="282">
        <v>252</v>
      </c>
      <c r="O5" s="282">
        <v>671</v>
      </c>
      <c r="P5" s="282">
        <v>1479</v>
      </c>
      <c r="Q5" s="289">
        <f>SUM(B5:P5)</f>
        <v>15177</v>
      </c>
      <c r="R5" s="492">
        <f t="shared" ref="R5:R17" si="0">Q5/$Q$18</f>
        <v>0.31021584498405691</v>
      </c>
      <c r="S5" s="536">
        <v>0.16441614239680835</v>
      </c>
    </row>
    <row r="6" spans="1:19" ht="24.6" customHeight="1">
      <c r="A6" s="178" t="s">
        <v>226</v>
      </c>
      <c r="B6" s="282">
        <v>80</v>
      </c>
      <c r="C6" s="283">
        <v>49</v>
      </c>
      <c r="D6" s="282">
        <v>1809</v>
      </c>
      <c r="E6" s="282">
        <v>0</v>
      </c>
      <c r="F6" s="282">
        <v>34</v>
      </c>
      <c r="G6" s="282">
        <v>31</v>
      </c>
      <c r="H6" s="282">
        <v>70</v>
      </c>
      <c r="I6" s="282">
        <v>16</v>
      </c>
      <c r="J6" s="282">
        <v>24</v>
      </c>
      <c r="K6" s="282">
        <v>50</v>
      </c>
      <c r="L6" s="282">
        <v>26</v>
      </c>
      <c r="M6" s="282">
        <v>3</v>
      </c>
      <c r="N6" s="282">
        <v>9</v>
      </c>
      <c r="O6" s="282">
        <v>109</v>
      </c>
      <c r="P6" s="282">
        <v>143</v>
      </c>
      <c r="Q6" s="289">
        <f t="shared" ref="Q6:Q16" si="1">SUM(B6:P6)</f>
        <v>2453</v>
      </c>
      <c r="R6" s="492">
        <f t="shared" si="0"/>
        <v>5.0138991088218461E-2</v>
      </c>
      <c r="S6" s="536">
        <v>2.4217118997912318E-2</v>
      </c>
    </row>
    <row r="7" spans="1:19" ht="24.6" customHeight="1">
      <c r="A7" s="178" t="s">
        <v>227</v>
      </c>
      <c r="B7" s="282">
        <v>2141</v>
      </c>
      <c r="C7" s="283">
        <v>1434</v>
      </c>
      <c r="D7" s="282">
        <v>7105</v>
      </c>
      <c r="E7" s="282">
        <v>19</v>
      </c>
      <c r="F7" s="282">
        <v>1095</v>
      </c>
      <c r="G7" s="282">
        <v>1001</v>
      </c>
      <c r="H7" s="282">
        <v>1016</v>
      </c>
      <c r="I7" s="282">
        <v>396</v>
      </c>
      <c r="J7" s="282">
        <v>723</v>
      </c>
      <c r="K7" s="282">
        <v>1906</v>
      </c>
      <c r="L7" s="282">
        <v>1242</v>
      </c>
      <c r="M7" s="282">
        <v>233</v>
      </c>
      <c r="N7" s="282">
        <v>258</v>
      </c>
      <c r="O7" s="282">
        <v>1791</v>
      </c>
      <c r="P7" s="282">
        <v>2163</v>
      </c>
      <c r="Q7" s="289">
        <f t="shared" si="1"/>
        <v>22523</v>
      </c>
      <c r="R7" s="492">
        <f t="shared" si="0"/>
        <v>0.46036709999182407</v>
      </c>
      <c r="S7" s="536">
        <v>-4.377175851235459E-2</v>
      </c>
    </row>
    <row r="8" spans="1:19" ht="24.6" customHeight="1">
      <c r="A8" s="178" t="s">
        <v>228</v>
      </c>
      <c r="B8" s="282">
        <v>220</v>
      </c>
      <c r="C8" s="283">
        <v>158</v>
      </c>
      <c r="D8" s="282">
        <v>3190</v>
      </c>
      <c r="E8" s="282">
        <v>2</v>
      </c>
      <c r="F8" s="282">
        <v>113</v>
      </c>
      <c r="G8" s="282">
        <v>123</v>
      </c>
      <c r="H8" s="282">
        <v>277</v>
      </c>
      <c r="I8" s="282">
        <v>52</v>
      </c>
      <c r="J8" s="282">
        <v>103</v>
      </c>
      <c r="K8" s="282">
        <v>201</v>
      </c>
      <c r="L8" s="282">
        <v>149</v>
      </c>
      <c r="M8" s="282">
        <v>23</v>
      </c>
      <c r="N8" s="282">
        <v>51</v>
      </c>
      <c r="O8" s="282">
        <v>334</v>
      </c>
      <c r="P8" s="282">
        <v>502</v>
      </c>
      <c r="Q8" s="289">
        <f t="shared" si="1"/>
        <v>5498</v>
      </c>
      <c r="R8" s="492">
        <f t="shared" si="0"/>
        <v>0.11237838279780885</v>
      </c>
      <c r="S8" s="536">
        <v>2.7357286157213205E-3</v>
      </c>
    </row>
    <row r="9" spans="1:19" ht="24.6" customHeight="1">
      <c r="A9" s="178" t="s">
        <v>231</v>
      </c>
      <c r="B9" s="282">
        <v>21</v>
      </c>
      <c r="C9" s="283">
        <v>1</v>
      </c>
      <c r="D9" s="282">
        <v>16</v>
      </c>
      <c r="E9" s="282">
        <v>0</v>
      </c>
      <c r="F9" s="282">
        <v>22</v>
      </c>
      <c r="G9" s="282">
        <v>4</v>
      </c>
      <c r="H9" s="282">
        <v>6</v>
      </c>
      <c r="I9" s="282">
        <v>3</v>
      </c>
      <c r="J9" s="282">
        <v>18</v>
      </c>
      <c r="K9" s="282">
        <v>3</v>
      </c>
      <c r="L9" s="282">
        <v>0</v>
      </c>
      <c r="M9" s="282">
        <v>0</v>
      </c>
      <c r="N9" s="282">
        <v>0</v>
      </c>
      <c r="O9" s="282">
        <v>1</v>
      </c>
      <c r="P9" s="282">
        <v>3</v>
      </c>
      <c r="Q9" s="289">
        <f t="shared" si="1"/>
        <v>98</v>
      </c>
      <c r="R9" s="492">
        <f t="shared" si="0"/>
        <v>2.0031068596190007E-3</v>
      </c>
      <c r="S9" s="536">
        <v>-7.5471698113207544E-2</v>
      </c>
    </row>
    <row r="10" spans="1:19" ht="24.6" customHeight="1">
      <c r="A10" s="178" t="s">
        <v>232</v>
      </c>
      <c r="B10" s="282">
        <v>73</v>
      </c>
      <c r="C10" s="283">
        <v>3</v>
      </c>
      <c r="D10" s="282">
        <v>11</v>
      </c>
      <c r="E10" s="282">
        <v>0</v>
      </c>
      <c r="F10" s="282">
        <v>88</v>
      </c>
      <c r="G10" s="282">
        <v>58</v>
      </c>
      <c r="H10" s="282">
        <v>1</v>
      </c>
      <c r="I10" s="282">
        <v>1</v>
      </c>
      <c r="J10" s="282">
        <v>5</v>
      </c>
      <c r="K10" s="282">
        <v>3</v>
      </c>
      <c r="L10" s="282">
        <v>1</v>
      </c>
      <c r="M10" s="282">
        <v>3</v>
      </c>
      <c r="N10" s="282">
        <v>0</v>
      </c>
      <c r="O10" s="282">
        <v>2</v>
      </c>
      <c r="P10" s="282">
        <v>1</v>
      </c>
      <c r="Q10" s="289">
        <f t="shared" si="1"/>
        <v>250</v>
      </c>
      <c r="R10" s="492">
        <f t="shared" si="0"/>
        <v>5.1099664786199003E-3</v>
      </c>
      <c r="S10" s="536">
        <v>-7.9365079365079361E-3</v>
      </c>
    </row>
    <row r="11" spans="1:19" ht="24.6" customHeight="1">
      <c r="A11" s="178" t="s">
        <v>299</v>
      </c>
      <c r="B11" s="282">
        <v>281</v>
      </c>
      <c r="C11" s="283">
        <v>49</v>
      </c>
      <c r="D11" s="282">
        <v>526</v>
      </c>
      <c r="E11" s="282">
        <v>1</v>
      </c>
      <c r="F11" s="282">
        <v>34</v>
      </c>
      <c r="G11" s="282">
        <v>33</v>
      </c>
      <c r="H11" s="282">
        <v>44</v>
      </c>
      <c r="I11" s="282">
        <v>12</v>
      </c>
      <c r="J11" s="282">
        <v>31</v>
      </c>
      <c r="K11" s="282">
        <v>61</v>
      </c>
      <c r="L11" s="282">
        <v>20</v>
      </c>
      <c r="M11" s="282">
        <v>5</v>
      </c>
      <c r="N11" s="282">
        <v>12</v>
      </c>
      <c r="O11" s="282">
        <v>33</v>
      </c>
      <c r="P11" s="282">
        <v>61</v>
      </c>
      <c r="Q11" s="289">
        <f t="shared" si="1"/>
        <v>1203</v>
      </c>
      <c r="R11" s="492">
        <f t="shared" si="0"/>
        <v>2.4589158695118959E-2</v>
      </c>
      <c r="S11" s="536">
        <v>-0.58445595854922283</v>
      </c>
    </row>
    <row r="12" spans="1:19" ht="24.6" customHeight="1">
      <c r="A12" s="178" t="s">
        <v>235</v>
      </c>
      <c r="B12" s="282">
        <v>0</v>
      </c>
      <c r="C12" s="283">
        <v>0</v>
      </c>
      <c r="D12" s="282">
        <v>6</v>
      </c>
      <c r="E12" s="282">
        <v>0</v>
      </c>
      <c r="F12" s="282">
        <v>1</v>
      </c>
      <c r="G12" s="282">
        <v>1</v>
      </c>
      <c r="H12" s="282">
        <v>1</v>
      </c>
      <c r="I12" s="282">
        <v>0</v>
      </c>
      <c r="J12" s="282">
        <v>0</v>
      </c>
      <c r="K12" s="282">
        <v>1</v>
      </c>
      <c r="L12" s="282">
        <v>0</v>
      </c>
      <c r="M12" s="282">
        <v>0</v>
      </c>
      <c r="N12" s="282">
        <v>0</v>
      </c>
      <c r="O12" s="282">
        <v>1</v>
      </c>
      <c r="P12" s="282">
        <v>0</v>
      </c>
      <c r="Q12" s="289">
        <f t="shared" si="1"/>
        <v>11</v>
      </c>
      <c r="R12" s="492">
        <f t="shared" si="0"/>
        <v>2.2483852505927562E-4</v>
      </c>
      <c r="S12" s="536">
        <v>0.375</v>
      </c>
    </row>
    <row r="13" spans="1:19" ht="24.6" customHeight="1">
      <c r="A13" s="178" t="s">
        <v>236</v>
      </c>
      <c r="B13" s="282">
        <v>53</v>
      </c>
      <c r="C13" s="283">
        <v>27</v>
      </c>
      <c r="D13" s="282">
        <v>118</v>
      </c>
      <c r="E13" s="282">
        <v>189</v>
      </c>
      <c r="F13" s="282">
        <v>70</v>
      </c>
      <c r="G13" s="282">
        <v>54</v>
      </c>
      <c r="H13" s="282">
        <v>34</v>
      </c>
      <c r="I13" s="282">
        <v>14</v>
      </c>
      <c r="J13" s="282">
        <v>48</v>
      </c>
      <c r="K13" s="282">
        <v>193</v>
      </c>
      <c r="L13" s="282">
        <v>58</v>
      </c>
      <c r="M13" s="282">
        <v>10</v>
      </c>
      <c r="N13" s="282">
        <v>27</v>
      </c>
      <c r="O13" s="282">
        <v>84</v>
      </c>
      <c r="P13" s="282">
        <v>71</v>
      </c>
      <c r="Q13" s="289">
        <f t="shared" si="1"/>
        <v>1050</v>
      </c>
      <c r="R13" s="492">
        <f t="shared" si="0"/>
        <v>2.146185921020358E-2</v>
      </c>
      <c r="S13" s="536">
        <v>6.7073170731707321E-2</v>
      </c>
    </row>
    <row r="14" spans="1:19" ht="24.6" customHeight="1">
      <c r="A14" s="178" t="s">
        <v>237</v>
      </c>
      <c r="B14" s="282">
        <v>16</v>
      </c>
      <c r="C14" s="283">
        <v>4</v>
      </c>
      <c r="D14" s="282">
        <v>20</v>
      </c>
      <c r="E14" s="282">
        <v>0</v>
      </c>
      <c r="F14" s="282">
        <v>1</v>
      </c>
      <c r="G14" s="282">
        <v>8</v>
      </c>
      <c r="H14" s="282">
        <v>4</v>
      </c>
      <c r="I14" s="282">
        <v>1</v>
      </c>
      <c r="J14" s="282">
        <v>3</v>
      </c>
      <c r="K14" s="282">
        <v>21</v>
      </c>
      <c r="L14" s="282">
        <v>8</v>
      </c>
      <c r="M14" s="282">
        <v>1</v>
      </c>
      <c r="N14" s="282">
        <v>2</v>
      </c>
      <c r="O14" s="282">
        <v>10</v>
      </c>
      <c r="P14" s="282">
        <v>9</v>
      </c>
      <c r="Q14" s="289">
        <f t="shared" si="1"/>
        <v>108</v>
      </c>
      <c r="R14" s="492">
        <f t="shared" si="0"/>
        <v>2.2075055187637969E-3</v>
      </c>
      <c r="S14" s="536">
        <v>6.9306930693069313E-2</v>
      </c>
    </row>
    <row r="15" spans="1:19" ht="24.6" customHeight="1">
      <c r="A15" s="178" t="s">
        <v>238</v>
      </c>
      <c r="B15" s="282">
        <v>26</v>
      </c>
      <c r="C15" s="283">
        <v>24</v>
      </c>
      <c r="D15" s="282">
        <v>181</v>
      </c>
      <c r="E15" s="282">
        <v>0</v>
      </c>
      <c r="F15" s="282">
        <v>22</v>
      </c>
      <c r="G15" s="282">
        <v>21</v>
      </c>
      <c r="H15" s="282">
        <v>22</v>
      </c>
      <c r="I15" s="282">
        <v>8</v>
      </c>
      <c r="J15" s="282">
        <v>22</v>
      </c>
      <c r="K15" s="282">
        <v>39</v>
      </c>
      <c r="L15" s="282">
        <v>31</v>
      </c>
      <c r="M15" s="282">
        <v>4</v>
      </c>
      <c r="N15" s="282">
        <v>5</v>
      </c>
      <c r="O15" s="282">
        <v>28</v>
      </c>
      <c r="P15" s="282">
        <v>19</v>
      </c>
      <c r="Q15" s="289">
        <f t="shared" si="1"/>
        <v>452</v>
      </c>
      <c r="R15" s="492">
        <f t="shared" si="0"/>
        <v>9.2388193933447792E-3</v>
      </c>
      <c r="S15" s="536">
        <v>-3.4188034188034191E-2</v>
      </c>
    </row>
    <row r="16" spans="1:19" ht="24.6" customHeight="1">
      <c r="A16" s="178" t="s">
        <v>258</v>
      </c>
      <c r="B16" s="282">
        <v>0</v>
      </c>
      <c r="C16" s="283">
        <v>0</v>
      </c>
      <c r="D16" s="282">
        <v>32</v>
      </c>
      <c r="E16" s="282">
        <v>0</v>
      </c>
      <c r="F16" s="282">
        <v>0</v>
      </c>
      <c r="G16" s="282">
        <v>0</v>
      </c>
      <c r="H16" s="282">
        <v>0</v>
      </c>
      <c r="I16" s="282">
        <v>0</v>
      </c>
      <c r="J16" s="282">
        <v>0</v>
      </c>
      <c r="K16" s="282">
        <v>0</v>
      </c>
      <c r="L16" s="282">
        <v>0</v>
      </c>
      <c r="M16" s="282">
        <v>0</v>
      </c>
      <c r="N16" s="282">
        <v>0</v>
      </c>
      <c r="O16" s="282">
        <v>0</v>
      </c>
      <c r="P16" s="282">
        <v>0</v>
      </c>
      <c r="Q16" s="289">
        <f t="shared" si="1"/>
        <v>32</v>
      </c>
      <c r="R16" s="492">
        <f t="shared" si="0"/>
        <v>6.5407570926334722E-4</v>
      </c>
      <c r="S16" s="536">
        <v>0.23076923076923078</v>
      </c>
    </row>
    <row r="17" spans="1:19" ht="24.6" customHeight="1">
      <c r="A17" s="178" t="s">
        <v>96</v>
      </c>
      <c r="B17" s="282">
        <v>2</v>
      </c>
      <c r="C17" s="283">
        <v>1</v>
      </c>
      <c r="D17" s="282">
        <v>31</v>
      </c>
      <c r="E17" s="282">
        <v>2</v>
      </c>
      <c r="F17" s="282">
        <v>6</v>
      </c>
      <c r="G17" s="282">
        <v>0</v>
      </c>
      <c r="H17" s="282">
        <v>3</v>
      </c>
      <c r="I17" s="282">
        <v>0</v>
      </c>
      <c r="J17" s="282">
        <v>1</v>
      </c>
      <c r="K17" s="282">
        <v>12</v>
      </c>
      <c r="L17" s="282">
        <v>4</v>
      </c>
      <c r="M17" s="282">
        <v>0</v>
      </c>
      <c r="N17" s="282">
        <v>0</v>
      </c>
      <c r="O17" s="282">
        <v>4</v>
      </c>
      <c r="P17" s="282">
        <v>5</v>
      </c>
      <c r="Q17" s="289">
        <v>69</v>
      </c>
      <c r="R17" s="492">
        <f t="shared" si="0"/>
        <v>1.4103507480990925E-3</v>
      </c>
      <c r="S17" s="536">
        <v>-5.4794520547945202E-2</v>
      </c>
    </row>
    <row r="18" spans="1:19" ht="21" customHeight="1">
      <c r="A18" s="487" t="s">
        <v>203</v>
      </c>
      <c r="B18" s="289">
        <f t="shared" ref="B18:R18" si="2">SUM(B5:B17)</f>
        <v>4224</v>
      </c>
      <c r="C18" s="289">
        <f t="shared" si="2"/>
        <v>2727</v>
      </c>
      <c r="D18" s="289">
        <f t="shared" si="2"/>
        <v>19156</v>
      </c>
      <c r="E18" s="289">
        <f t="shared" si="2"/>
        <v>214</v>
      </c>
      <c r="F18" s="289">
        <f t="shared" si="2"/>
        <v>2255</v>
      </c>
      <c r="G18" s="289">
        <f t="shared" si="2"/>
        <v>1970</v>
      </c>
      <c r="H18" s="289">
        <f t="shared" si="2"/>
        <v>2118</v>
      </c>
      <c r="I18" s="289">
        <f t="shared" si="2"/>
        <v>826</v>
      </c>
      <c r="J18" s="289">
        <f t="shared" si="2"/>
        <v>1567</v>
      </c>
      <c r="K18" s="289">
        <f t="shared" si="2"/>
        <v>2823</v>
      </c>
      <c r="L18" s="289">
        <f t="shared" si="2"/>
        <v>2413</v>
      </c>
      <c r="M18" s="289">
        <f t="shared" si="2"/>
        <v>493</v>
      </c>
      <c r="N18" s="289">
        <f t="shared" si="2"/>
        <v>616</v>
      </c>
      <c r="O18" s="289">
        <f t="shared" si="2"/>
        <v>3068</v>
      </c>
      <c r="P18" s="289">
        <f t="shared" si="2"/>
        <v>4456</v>
      </c>
      <c r="Q18" s="289">
        <f t="shared" si="2"/>
        <v>48924</v>
      </c>
      <c r="R18" s="493">
        <f t="shared" si="2"/>
        <v>1</v>
      </c>
      <c r="S18" s="494"/>
    </row>
    <row r="19" spans="1:19">
      <c r="A19" s="495" t="s">
        <v>326</v>
      </c>
      <c r="B19" s="496">
        <v>4142</v>
      </c>
      <c r="C19" s="496">
        <v>2693</v>
      </c>
      <c r="D19" s="496">
        <v>19415</v>
      </c>
      <c r="E19" s="496">
        <v>194</v>
      </c>
      <c r="F19" s="496">
        <v>2344</v>
      </c>
      <c r="G19" s="496">
        <v>2066</v>
      </c>
      <c r="H19" s="496">
        <v>2214</v>
      </c>
      <c r="I19" s="496">
        <v>844</v>
      </c>
      <c r="J19" s="496">
        <v>1529</v>
      </c>
      <c r="K19" s="496">
        <v>3940</v>
      </c>
      <c r="L19" s="496">
        <v>2155</v>
      </c>
      <c r="M19" s="496">
        <v>528</v>
      </c>
      <c r="N19" s="496">
        <v>644</v>
      </c>
      <c r="O19" s="496">
        <v>2969</v>
      </c>
      <c r="P19" s="496">
        <v>4578</v>
      </c>
      <c r="Q19" s="497">
        <v>50255</v>
      </c>
      <c r="R19" s="468"/>
      <c r="S19" s="494"/>
    </row>
    <row r="20" spans="1:19">
      <c r="A20" s="498" t="s">
        <v>363</v>
      </c>
      <c r="B20" s="499">
        <f>+(B18-B19)/B19</f>
        <v>1.9797199420569771E-2</v>
      </c>
      <c r="C20" s="499">
        <f t="shared" ref="C20:Q20" si="3">+(C18-C19)/C19</f>
        <v>1.2625324916450055E-2</v>
      </c>
      <c r="D20" s="499">
        <f t="shared" si="3"/>
        <v>-1.334020087561164E-2</v>
      </c>
      <c r="E20" s="499">
        <f t="shared" si="3"/>
        <v>0.10309278350515463</v>
      </c>
      <c r="F20" s="499">
        <f t="shared" si="3"/>
        <v>-3.7969283276450515E-2</v>
      </c>
      <c r="G20" s="499">
        <f t="shared" si="3"/>
        <v>-4.6466602129719266E-2</v>
      </c>
      <c r="H20" s="499">
        <f t="shared" si="3"/>
        <v>-4.3360433604336043E-2</v>
      </c>
      <c r="I20" s="499">
        <f t="shared" si="3"/>
        <v>-2.132701421800948E-2</v>
      </c>
      <c r="J20" s="499">
        <f t="shared" si="3"/>
        <v>2.4852844996729889E-2</v>
      </c>
      <c r="K20" s="499">
        <f t="shared" si="3"/>
        <v>-0.28350253807106601</v>
      </c>
      <c r="L20" s="499">
        <f t="shared" si="3"/>
        <v>0.1197215777262181</v>
      </c>
      <c r="M20" s="499">
        <f t="shared" si="3"/>
        <v>-6.6287878787878785E-2</v>
      </c>
      <c r="N20" s="499">
        <f t="shared" si="3"/>
        <v>-4.3478260869565216E-2</v>
      </c>
      <c r="O20" s="499">
        <f t="shared" si="3"/>
        <v>3.3344560458066691E-2</v>
      </c>
      <c r="P20" s="499">
        <f t="shared" si="3"/>
        <v>-2.6649191786806466E-2</v>
      </c>
      <c r="Q20" s="499">
        <f t="shared" si="3"/>
        <v>-2.6484926872947966E-2</v>
      </c>
      <c r="R20" s="488"/>
      <c r="S20" s="489"/>
    </row>
    <row r="21" spans="1:19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228"/>
    </row>
    <row r="22" spans="1:19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228"/>
    </row>
    <row r="23" spans="1:19" ht="14.25">
      <c r="A23" s="500" t="s">
        <v>333</v>
      </c>
    </row>
  </sheetData>
  <mergeCells count="1">
    <mergeCell ref="A2:Q2"/>
  </mergeCells>
  <printOptions horizontalCentered="1"/>
  <pageMargins left="0.78740157480314965" right="0.19685039370078741" top="0.78740157480314965" bottom="0" header="0.11811023622047245" footer="0.51181102362204722"/>
  <pageSetup paperSize="9" scale="8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45"/>
  <sheetViews>
    <sheetView zoomScale="115" zoomScaleNormal="115" workbookViewId="0">
      <pane xSplit="1" ySplit="2" topLeftCell="B21" activePane="bottomRight" state="frozen"/>
      <selection activeCell="V44" sqref="V44"/>
      <selection pane="topRight" activeCell="V44" sqref="V44"/>
      <selection pane="bottomLeft" activeCell="V44" sqref="V44"/>
      <selection pane="bottomRight" activeCell="V44" sqref="V44"/>
    </sheetView>
  </sheetViews>
  <sheetFormatPr baseColWidth="10" defaultColWidth="11.42578125" defaultRowHeight="12.75"/>
  <cols>
    <col min="1" max="1" width="34.5703125" style="36" customWidth="1"/>
    <col min="2" max="3" width="5.5703125" style="36" customWidth="1"/>
    <col min="4" max="4" width="6.140625" style="36" customWidth="1"/>
    <col min="5" max="5" width="6.5703125" style="36" bestFit="1" customWidth="1"/>
    <col min="6" max="16" width="5.5703125" style="36" customWidth="1"/>
    <col min="17" max="17" width="8.85546875" style="80" customWidth="1"/>
    <col min="18" max="16384" width="11.42578125" style="36"/>
  </cols>
  <sheetData>
    <row r="1" spans="1:19" ht="16.5" thickBot="1">
      <c r="A1" s="608" t="s">
        <v>361</v>
      </c>
      <c r="B1" s="608"/>
      <c r="C1" s="608"/>
      <c r="D1" s="608"/>
      <c r="E1" s="608"/>
      <c r="F1" s="608"/>
      <c r="G1" s="608"/>
      <c r="H1" s="608"/>
      <c r="I1" s="608"/>
      <c r="J1" s="608"/>
      <c r="K1" s="608"/>
      <c r="L1" s="608"/>
      <c r="M1" s="608"/>
      <c r="N1" s="608"/>
      <c r="O1" s="608"/>
      <c r="P1" s="608"/>
      <c r="Q1" s="608"/>
    </row>
    <row r="2" spans="1:19" ht="65.45" customHeight="1">
      <c r="A2" s="37"/>
      <c r="B2" s="38" t="s">
        <v>90</v>
      </c>
      <c r="C2" s="39" t="s">
        <v>89</v>
      </c>
      <c r="D2" s="40" t="s">
        <v>19</v>
      </c>
      <c r="E2" s="40" t="s">
        <v>16</v>
      </c>
      <c r="F2" s="41" t="s">
        <v>88</v>
      </c>
      <c r="G2" s="42" t="s">
        <v>17</v>
      </c>
      <c r="H2" s="40" t="s">
        <v>86</v>
      </c>
      <c r="I2" s="43" t="s">
        <v>91</v>
      </c>
      <c r="J2" s="44" t="s">
        <v>92</v>
      </c>
      <c r="K2" s="40" t="s">
        <v>85</v>
      </c>
      <c r="L2" s="45" t="s">
        <v>14</v>
      </c>
      <c r="M2" s="46" t="s">
        <v>21</v>
      </c>
      <c r="N2" s="40" t="s">
        <v>22</v>
      </c>
      <c r="O2" s="40" t="s">
        <v>87</v>
      </c>
      <c r="P2" s="40" t="s">
        <v>84</v>
      </c>
      <c r="Q2" s="47" t="s">
        <v>1</v>
      </c>
    </row>
    <row r="3" spans="1:19">
      <c r="A3" s="48" t="s">
        <v>104</v>
      </c>
      <c r="B3" s="49">
        <v>3</v>
      </c>
      <c r="C3" s="50">
        <v>1</v>
      </c>
      <c r="D3" s="49">
        <v>45</v>
      </c>
      <c r="E3" s="49">
        <v>0</v>
      </c>
      <c r="F3" s="49">
        <v>95</v>
      </c>
      <c r="G3" s="49">
        <v>0</v>
      </c>
      <c r="H3" s="49">
        <v>2</v>
      </c>
      <c r="I3" s="49">
        <v>0</v>
      </c>
      <c r="J3" s="49">
        <v>1</v>
      </c>
      <c r="K3" s="49">
        <v>0</v>
      </c>
      <c r="L3" s="49">
        <v>1</v>
      </c>
      <c r="M3" s="49">
        <v>0</v>
      </c>
      <c r="N3" s="49">
        <v>0</v>
      </c>
      <c r="O3" s="49">
        <v>0</v>
      </c>
      <c r="P3" s="49">
        <v>2</v>
      </c>
      <c r="Q3" s="51">
        <v>150</v>
      </c>
    </row>
    <row r="4" spans="1:19">
      <c r="A4" s="48" t="s">
        <v>34</v>
      </c>
      <c r="B4" s="49">
        <v>2</v>
      </c>
      <c r="C4" s="50">
        <v>0</v>
      </c>
      <c r="D4" s="49">
        <v>6</v>
      </c>
      <c r="E4" s="49">
        <v>1</v>
      </c>
      <c r="F4" s="49">
        <v>124</v>
      </c>
      <c r="G4" s="49">
        <v>0</v>
      </c>
      <c r="H4" s="49">
        <v>1</v>
      </c>
      <c r="I4" s="49">
        <v>0</v>
      </c>
      <c r="J4" s="49">
        <v>2</v>
      </c>
      <c r="K4" s="49">
        <v>7</v>
      </c>
      <c r="L4" s="49">
        <v>0</v>
      </c>
      <c r="M4" s="49">
        <v>0</v>
      </c>
      <c r="N4" s="49">
        <v>0</v>
      </c>
      <c r="O4" s="49">
        <v>0</v>
      </c>
      <c r="P4" s="49">
        <v>0</v>
      </c>
      <c r="Q4" s="51">
        <v>143</v>
      </c>
    </row>
    <row r="5" spans="1:19">
      <c r="A5" s="52" t="s">
        <v>36</v>
      </c>
      <c r="B5" s="49">
        <v>267</v>
      </c>
      <c r="C5" s="53">
        <v>2111</v>
      </c>
      <c r="D5" s="49">
        <v>385</v>
      </c>
      <c r="E5" s="49">
        <v>6</v>
      </c>
      <c r="F5" s="49">
        <v>12</v>
      </c>
      <c r="G5" s="49">
        <v>1</v>
      </c>
      <c r="H5" s="49">
        <v>5</v>
      </c>
      <c r="I5" s="49">
        <v>2</v>
      </c>
      <c r="J5" s="49">
        <v>5</v>
      </c>
      <c r="K5" s="49">
        <v>19</v>
      </c>
      <c r="L5" s="49">
        <v>3</v>
      </c>
      <c r="M5" s="49">
        <v>0</v>
      </c>
      <c r="N5" s="49">
        <v>14</v>
      </c>
      <c r="O5" s="49">
        <v>5</v>
      </c>
      <c r="P5" s="49">
        <v>12</v>
      </c>
      <c r="Q5" s="51">
        <v>2847</v>
      </c>
    </row>
    <row r="6" spans="1:19">
      <c r="A6" s="54" t="s">
        <v>38</v>
      </c>
      <c r="B6" s="49">
        <v>10</v>
      </c>
      <c r="C6" s="50">
        <v>2</v>
      </c>
      <c r="D6" s="49">
        <v>17</v>
      </c>
      <c r="E6" s="49">
        <v>0</v>
      </c>
      <c r="F6" s="55">
        <v>969</v>
      </c>
      <c r="G6" s="49">
        <v>0</v>
      </c>
      <c r="H6" s="49">
        <v>2</v>
      </c>
      <c r="I6" s="49">
        <v>0</v>
      </c>
      <c r="J6" s="49">
        <v>2</v>
      </c>
      <c r="K6" s="49">
        <v>10</v>
      </c>
      <c r="L6" s="49">
        <v>1</v>
      </c>
      <c r="M6" s="49">
        <v>0</v>
      </c>
      <c r="N6" s="49">
        <v>0</v>
      </c>
      <c r="O6" s="49">
        <v>0</v>
      </c>
      <c r="P6" s="49">
        <v>3</v>
      </c>
      <c r="Q6" s="51">
        <v>1016</v>
      </c>
    </row>
    <row r="7" spans="1:19">
      <c r="A7" s="56" t="s">
        <v>40</v>
      </c>
      <c r="B7" s="57">
        <v>1067</v>
      </c>
      <c r="C7" s="50">
        <v>22</v>
      </c>
      <c r="D7" s="49">
        <v>16</v>
      </c>
      <c r="E7" s="49">
        <v>0</v>
      </c>
      <c r="F7" s="49">
        <v>4</v>
      </c>
      <c r="G7" s="49">
        <v>1</v>
      </c>
      <c r="H7" s="49">
        <v>3</v>
      </c>
      <c r="I7" s="49">
        <v>0</v>
      </c>
      <c r="J7" s="49">
        <v>0</v>
      </c>
      <c r="K7" s="49">
        <v>10</v>
      </c>
      <c r="L7" s="49">
        <v>0</v>
      </c>
      <c r="M7" s="49">
        <v>0</v>
      </c>
      <c r="N7" s="49">
        <v>0</v>
      </c>
      <c r="O7" s="49">
        <v>1</v>
      </c>
      <c r="P7" s="49">
        <v>2</v>
      </c>
      <c r="Q7" s="51">
        <v>1126</v>
      </c>
    </row>
    <row r="8" spans="1:19">
      <c r="A8" s="48" t="s">
        <v>33</v>
      </c>
      <c r="B8" s="49">
        <v>1</v>
      </c>
      <c r="C8" s="50">
        <v>0</v>
      </c>
      <c r="D8" s="49">
        <v>19</v>
      </c>
      <c r="E8" s="49">
        <v>0</v>
      </c>
      <c r="F8" s="49">
        <v>0</v>
      </c>
      <c r="G8" s="49">
        <v>71</v>
      </c>
      <c r="H8" s="49">
        <v>1</v>
      </c>
      <c r="I8" s="49">
        <v>2</v>
      </c>
      <c r="J8" s="49">
        <v>0</v>
      </c>
      <c r="K8" s="49">
        <v>5</v>
      </c>
      <c r="L8" s="49">
        <v>8</v>
      </c>
      <c r="M8" s="49">
        <v>3</v>
      </c>
      <c r="N8" s="49">
        <v>0</v>
      </c>
      <c r="O8" s="49">
        <v>1</v>
      </c>
      <c r="P8" s="49">
        <v>0</v>
      </c>
      <c r="Q8" s="51">
        <v>111</v>
      </c>
    </row>
    <row r="9" spans="1:19">
      <c r="A9" s="48" t="s">
        <v>35</v>
      </c>
      <c r="B9" s="49">
        <v>3</v>
      </c>
      <c r="C9" s="50">
        <v>2</v>
      </c>
      <c r="D9" s="49">
        <v>38</v>
      </c>
      <c r="E9" s="49">
        <v>0</v>
      </c>
      <c r="F9" s="49">
        <v>1</v>
      </c>
      <c r="G9" s="49">
        <v>169</v>
      </c>
      <c r="H9" s="49">
        <v>3</v>
      </c>
      <c r="I9" s="49">
        <v>1</v>
      </c>
      <c r="J9" s="49">
        <v>0</v>
      </c>
      <c r="K9" s="49">
        <v>5</v>
      </c>
      <c r="L9" s="49">
        <v>15</v>
      </c>
      <c r="M9" s="49">
        <v>4</v>
      </c>
      <c r="N9" s="49">
        <v>0</v>
      </c>
      <c r="O9" s="49">
        <v>1</v>
      </c>
      <c r="P9" s="49">
        <v>4</v>
      </c>
      <c r="Q9" s="51">
        <v>246</v>
      </c>
    </row>
    <row r="10" spans="1:19">
      <c r="A10" s="48" t="s">
        <v>37</v>
      </c>
      <c r="B10" s="49">
        <v>1</v>
      </c>
      <c r="C10" s="50">
        <v>2</v>
      </c>
      <c r="D10" s="49">
        <v>21</v>
      </c>
      <c r="E10" s="49">
        <v>0</v>
      </c>
      <c r="F10" s="49">
        <v>0</v>
      </c>
      <c r="G10" s="49">
        <v>47</v>
      </c>
      <c r="H10" s="49">
        <v>0</v>
      </c>
      <c r="I10" s="49">
        <v>1</v>
      </c>
      <c r="J10" s="49">
        <v>0</v>
      </c>
      <c r="K10" s="49">
        <v>8</v>
      </c>
      <c r="L10" s="49">
        <v>96</v>
      </c>
      <c r="M10" s="49">
        <v>13</v>
      </c>
      <c r="N10" s="49">
        <v>0</v>
      </c>
      <c r="O10" s="49">
        <v>0</v>
      </c>
      <c r="P10" s="49">
        <v>2</v>
      </c>
      <c r="Q10" s="51">
        <v>191</v>
      </c>
    </row>
    <row r="11" spans="1:19">
      <c r="A11" s="48" t="s">
        <v>43</v>
      </c>
      <c r="B11" s="49">
        <v>163</v>
      </c>
      <c r="C11" s="50">
        <v>11</v>
      </c>
      <c r="D11" s="49">
        <v>102</v>
      </c>
      <c r="E11" s="49">
        <v>2</v>
      </c>
      <c r="F11" s="49">
        <v>0</v>
      </c>
      <c r="G11" s="49">
        <v>1</v>
      </c>
      <c r="H11" s="49">
        <v>6</v>
      </c>
      <c r="I11" s="49">
        <v>0</v>
      </c>
      <c r="J11" s="49">
        <v>1</v>
      </c>
      <c r="K11" s="49">
        <v>217</v>
      </c>
      <c r="L11" s="49">
        <v>2</v>
      </c>
      <c r="M11" s="49">
        <v>2</v>
      </c>
      <c r="N11" s="49">
        <v>2</v>
      </c>
      <c r="O11" s="49">
        <v>24</v>
      </c>
      <c r="P11" s="49">
        <v>3</v>
      </c>
      <c r="Q11" s="51">
        <v>536</v>
      </c>
    </row>
    <row r="12" spans="1:19">
      <c r="A12" s="48" t="s">
        <v>45</v>
      </c>
      <c r="B12" s="49">
        <v>286</v>
      </c>
      <c r="C12" s="50">
        <v>19</v>
      </c>
      <c r="D12" s="49">
        <v>47</v>
      </c>
      <c r="E12" s="49">
        <v>3</v>
      </c>
      <c r="F12" s="49">
        <v>13</v>
      </c>
      <c r="G12" s="49">
        <v>0</v>
      </c>
      <c r="H12" s="49">
        <v>0</v>
      </c>
      <c r="I12" s="49">
        <v>0</v>
      </c>
      <c r="J12" s="49">
        <v>0</v>
      </c>
      <c r="K12" s="49">
        <v>3</v>
      </c>
      <c r="L12" s="49">
        <v>0</v>
      </c>
      <c r="M12" s="49">
        <v>0</v>
      </c>
      <c r="N12" s="49">
        <v>1</v>
      </c>
      <c r="O12" s="49">
        <v>2</v>
      </c>
      <c r="P12" s="49">
        <v>3</v>
      </c>
      <c r="Q12" s="51">
        <v>377</v>
      </c>
      <c r="S12" s="58"/>
    </row>
    <row r="13" spans="1:19">
      <c r="A13" s="48" t="s">
        <v>50</v>
      </c>
      <c r="B13" s="49">
        <v>7</v>
      </c>
      <c r="C13" s="50">
        <v>1</v>
      </c>
      <c r="D13" s="49">
        <v>112</v>
      </c>
      <c r="E13" s="49">
        <v>2</v>
      </c>
      <c r="F13" s="49">
        <v>4</v>
      </c>
      <c r="G13" s="49">
        <v>28</v>
      </c>
      <c r="H13" s="49">
        <v>1</v>
      </c>
      <c r="I13" s="49">
        <v>0</v>
      </c>
      <c r="J13" s="49">
        <v>2</v>
      </c>
      <c r="K13" s="49">
        <v>79</v>
      </c>
      <c r="L13" s="49">
        <v>20</v>
      </c>
      <c r="M13" s="49">
        <v>10</v>
      </c>
      <c r="N13" s="49">
        <v>0</v>
      </c>
      <c r="O13" s="49">
        <v>49</v>
      </c>
      <c r="P13" s="49">
        <v>10</v>
      </c>
      <c r="Q13" s="51">
        <v>325</v>
      </c>
    </row>
    <row r="14" spans="1:19">
      <c r="A14" s="48" t="s">
        <v>41</v>
      </c>
      <c r="B14" s="49">
        <v>1</v>
      </c>
      <c r="C14" s="50">
        <v>4</v>
      </c>
      <c r="D14" s="49">
        <v>192</v>
      </c>
      <c r="E14" s="49">
        <v>3</v>
      </c>
      <c r="F14" s="49">
        <v>1</v>
      </c>
      <c r="G14" s="49">
        <v>2</v>
      </c>
      <c r="H14" s="49">
        <v>36</v>
      </c>
      <c r="I14" s="49">
        <v>5</v>
      </c>
      <c r="J14" s="49">
        <v>95</v>
      </c>
      <c r="K14" s="49">
        <v>2</v>
      </c>
      <c r="L14" s="49">
        <v>4</v>
      </c>
      <c r="M14" s="49">
        <v>0</v>
      </c>
      <c r="N14" s="49">
        <v>0</v>
      </c>
      <c r="O14" s="49">
        <v>0</v>
      </c>
      <c r="P14" s="49">
        <v>7</v>
      </c>
      <c r="Q14" s="51">
        <v>352</v>
      </c>
    </row>
    <row r="15" spans="1:19">
      <c r="A15" s="59" t="s">
        <v>48</v>
      </c>
      <c r="B15" s="49">
        <v>3</v>
      </c>
      <c r="C15" s="50">
        <v>0</v>
      </c>
      <c r="D15" s="49">
        <v>10</v>
      </c>
      <c r="E15" s="49">
        <v>0</v>
      </c>
      <c r="F15" s="49">
        <v>0</v>
      </c>
      <c r="G15" s="49">
        <v>18</v>
      </c>
      <c r="H15" s="49">
        <v>2</v>
      </c>
      <c r="I15" s="49">
        <v>1</v>
      </c>
      <c r="J15" s="49">
        <v>0</v>
      </c>
      <c r="K15" s="49">
        <v>1</v>
      </c>
      <c r="L15" s="49">
        <v>50</v>
      </c>
      <c r="M15" s="60">
        <v>315</v>
      </c>
      <c r="N15" s="49">
        <v>0</v>
      </c>
      <c r="O15" s="49">
        <v>1</v>
      </c>
      <c r="P15" s="49">
        <v>2</v>
      </c>
      <c r="Q15" s="51">
        <v>403</v>
      </c>
    </row>
    <row r="16" spans="1:19">
      <c r="A16" s="48" t="s">
        <v>46</v>
      </c>
      <c r="B16" s="49">
        <v>177</v>
      </c>
      <c r="C16" s="50">
        <v>66</v>
      </c>
      <c r="D16" s="49">
        <v>73</v>
      </c>
      <c r="E16" s="49">
        <v>1</v>
      </c>
      <c r="F16" s="49">
        <v>99</v>
      </c>
      <c r="G16" s="49">
        <v>0</v>
      </c>
      <c r="H16" s="49">
        <v>4</v>
      </c>
      <c r="I16" s="49">
        <v>0</v>
      </c>
      <c r="J16" s="49">
        <v>1</v>
      </c>
      <c r="K16" s="49">
        <v>3</v>
      </c>
      <c r="L16" s="49">
        <v>0</v>
      </c>
      <c r="M16" s="49">
        <v>0</v>
      </c>
      <c r="N16" s="49">
        <v>0</v>
      </c>
      <c r="O16" s="49">
        <v>1</v>
      </c>
      <c r="P16" s="49">
        <v>3</v>
      </c>
      <c r="Q16" s="51">
        <v>428</v>
      </c>
      <c r="S16" s="58"/>
    </row>
    <row r="17" spans="1:19">
      <c r="A17" s="48" t="s">
        <v>105</v>
      </c>
      <c r="B17" s="49">
        <v>11</v>
      </c>
      <c r="C17" s="50">
        <v>0</v>
      </c>
      <c r="D17" s="49">
        <v>0</v>
      </c>
      <c r="E17" s="49">
        <v>0</v>
      </c>
      <c r="F17" s="49">
        <v>23</v>
      </c>
      <c r="G17" s="49">
        <v>0</v>
      </c>
      <c r="H17" s="49">
        <v>0</v>
      </c>
      <c r="I17" s="49">
        <v>0</v>
      </c>
      <c r="J17" s="49">
        <v>0</v>
      </c>
      <c r="K17" s="49">
        <v>1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51">
        <v>35</v>
      </c>
    </row>
    <row r="18" spans="1:19">
      <c r="A18" s="48" t="s">
        <v>49</v>
      </c>
      <c r="B18" s="49">
        <v>214</v>
      </c>
      <c r="C18" s="50">
        <v>7</v>
      </c>
      <c r="D18" s="49">
        <v>25</v>
      </c>
      <c r="E18" s="49">
        <v>0</v>
      </c>
      <c r="F18" s="49">
        <v>2</v>
      </c>
      <c r="G18" s="49">
        <v>0</v>
      </c>
      <c r="H18" s="49">
        <v>1</v>
      </c>
      <c r="I18" s="49">
        <v>1</v>
      </c>
      <c r="J18" s="49">
        <v>0</v>
      </c>
      <c r="K18" s="49">
        <v>4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51">
        <v>254</v>
      </c>
      <c r="S18" s="58"/>
    </row>
    <row r="19" spans="1:19">
      <c r="A19" s="159" t="s">
        <v>51</v>
      </c>
      <c r="B19" s="49">
        <v>812</v>
      </c>
      <c r="C19" s="50">
        <v>399</v>
      </c>
      <c r="D19" s="50">
        <v>16137</v>
      </c>
      <c r="E19" s="50">
        <v>150</v>
      </c>
      <c r="F19" s="50">
        <v>83</v>
      </c>
      <c r="G19" s="50">
        <v>73</v>
      </c>
      <c r="H19" s="50">
        <v>1915</v>
      </c>
      <c r="I19" s="50">
        <v>25</v>
      </c>
      <c r="J19" s="50">
        <v>100</v>
      </c>
      <c r="K19" s="50">
        <v>2202</v>
      </c>
      <c r="L19" s="50">
        <v>416</v>
      </c>
      <c r="M19" s="50">
        <v>49</v>
      </c>
      <c r="N19" s="50">
        <v>590</v>
      </c>
      <c r="O19" s="50">
        <v>2861</v>
      </c>
      <c r="P19" s="50">
        <v>4303</v>
      </c>
      <c r="Q19" s="51">
        <v>30115</v>
      </c>
    </row>
    <row r="20" spans="1:19">
      <c r="A20" s="48" t="s">
        <v>32</v>
      </c>
      <c r="B20" s="49">
        <v>4</v>
      </c>
      <c r="C20" s="50">
        <v>0</v>
      </c>
      <c r="D20" s="49">
        <v>17</v>
      </c>
      <c r="E20" s="49">
        <v>0</v>
      </c>
      <c r="F20" s="49">
        <v>0</v>
      </c>
      <c r="G20" s="49">
        <v>134</v>
      </c>
      <c r="H20" s="49">
        <v>0</v>
      </c>
      <c r="I20" s="49">
        <v>0</v>
      </c>
      <c r="J20" s="49">
        <v>0</v>
      </c>
      <c r="K20" s="49">
        <v>2</v>
      </c>
      <c r="L20" s="49">
        <v>3</v>
      </c>
      <c r="M20" s="49">
        <v>1</v>
      </c>
      <c r="N20" s="49">
        <v>0</v>
      </c>
      <c r="O20" s="49">
        <v>3</v>
      </c>
      <c r="P20" s="49">
        <v>0</v>
      </c>
      <c r="Q20" s="51">
        <v>164</v>
      </c>
    </row>
    <row r="21" spans="1:19">
      <c r="A21" s="61" t="s">
        <v>53</v>
      </c>
      <c r="B21" s="49">
        <v>0</v>
      </c>
      <c r="C21" s="50">
        <v>2</v>
      </c>
      <c r="D21" s="49">
        <v>46</v>
      </c>
      <c r="E21" s="49">
        <v>2</v>
      </c>
      <c r="F21" s="49">
        <v>3</v>
      </c>
      <c r="G21" s="49">
        <v>1</v>
      </c>
      <c r="H21" s="49">
        <v>2</v>
      </c>
      <c r="I21" s="49">
        <v>0</v>
      </c>
      <c r="J21" s="62">
        <v>1291</v>
      </c>
      <c r="K21" s="49">
        <v>3</v>
      </c>
      <c r="L21" s="49">
        <v>0</v>
      </c>
      <c r="M21" s="49">
        <v>0</v>
      </c>
      <c r="N21" s="49">
        <v>0</v>
      </c>
      <c r="O21" s="49">
        <v>1</v>
      </c>
      <c r="P21" s="49">
        <v>1</v>
      </c>
      <c r="Q21" s="51">
        <v>1352</v>
      </c>
    </row>
    <row r="22" spans="1:19">
      <c r="A22" s="63" t="s">
        <v>106</v>
      </c>
      <c r="B22" s="49">
        <v>7</v>
      </c>
      <c r="C22" s="50">
        <v>2</v>
      </c>
      <c r="D22" s="49">
        <v>33</v>
      </c>
      <c r="E22" s="49">
        <v>0</v>
      </c>
      <c r="F22" s="49">
        <v>0</v>
      </c>
      <c r="G22" s="64">
        <v>976</v>
      </c>
      <c r="H22" s="49">
        <v>5</v>
      </c>
      <c r="I22" s="49">
        <v>1</v>
      </c>
      <c r="J22" s="49">
        <v>2</v>
      </c>
      <c r="K22" s="49">
        <v>14</v>
      </c>
      <c r="L22" s="49">
        <v>13</v>
      </c>
      <c r="M22" s="49">
        <v>19</v>
      </c>
      <c r="N22" s="49">
        <v>0</v>
      </c>
      <c r="O22" s="49">
        <v>11</v>
      </c>
      <c r="P22" s="49">
        <v>2</v>
      </c>
      <c r="Q22" s="51">
        <v>1085</v>
      </c>
    </row>
    <row r="23" spans="1:19">
      <c r="A23" s="48" t="s">
        <v>39</v>
      </c>
      <c r="B23" s="49">
        <v>419</v>
      </c>
      <c r="C23" s="50">
        <v>13</v>
      </c>
      <c r="D23" s="49">
        <v>29</v>
      </c>
      <c r="E23" s="49">
        <v>2</v>
      </c>
      <c r="F23" s="49">
        <v>16</v>
      </c>
      <c r="G23" s="49">
        <v>0</v>
      </c>
      <c r="H23" s="49">
        <v>0</v>
      </c>
      <c r="I23" s="49">
        <v>0</v>
      </c>
      <c r="J23" s="49">
        <v>1</v>
      </c>
      <c r="K23" s="49">
        <v>5</v>
      </c>
      <c r="L23" s="49">
        <v>3</v>
      </c>
      <c r="M23" s="49">
        <v>0</v>
      </c>
      <c r="N23" s="49">
        <v>1</v>
      </c>
      <c r="O23" s="49">
        <v>2</v>
      </c>
      <c r="P23" s="49">
        <v>3</v>
      </c>
      <c r="Q23" s="51">
        <v>494</v>
      </c>
    </row>
    <row r="24" spans="1:19">
      <c r="A24" s="48" t="s">
        <v>54</v>
      </c>
      <c r="B24" s="49">
        <v>5</v>
      </c>
      <c r="C24" s="50">
        <v>3</v>
      </c>
      <c r="D24" s="49">
        <v>12</v>
      </c>
      <c r="E24" s="49">
        <v>0</v>
      </c>
      <c r="F24" s="49">
        <v>129</v>
      </c>
      <c r="G24" s="49">
        <v>0</v>
      </c>
      <c r="H24" s="49">
        <v>1</v>
      </c>
      <c r="I24" s="49">
        <v>0</v>
      </c>
      <c r="J24" s="49">
        <v>0</v>
      </c>
      <c r="K24" s="49">
        <v>1</v>
      </c>
      <c r="L24" s="49">
        <v>0</v>
      </c>
      <c r="M24" s="49">
        <v>0</v>
      </c>
      <c r="N24" s="49">
        <v>0</v>
      </c>
      <c r="O24" s="49">
        <v>0</v>
      </c>
      <c r="P24" s="49">
        <v>1</v>
      </c>
      <c r="Q24" s="51">
        <v>152</v>
      </c>
    </row>
    <row r="25" spans="1:19">
      <c r="A25" s="48" t="s">
        <v>52</v>
      </c>
      <c r="B25" s="49">
        <v>1</v>
      </c>
      <c r="C25" s="50">
        <v>2</v>
      </c>
      <c r="D25" s="49">
        <v>16</v>
      </c>
      <c r="E25" s="49">
        <v>1</v>
      </c>
      <c r="F25" s="49">
        <v>68</v>
      </c>
      <c r="G25" s="49">
        <v>0</v>
      </c>
      <c r="H25" s="49">
        <v>0</v>
      </c>
      <c r="I25" s="49">
        <v>0</v>
      </c>
      <c r="J25" s="49">
        <v>0</v>
      </c>
      <c r="K25" s="49">
        <v>1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51">
        <v>89</v>
      </c>
    </row>
    <row r="26" spans="1:19">
      <c r="A26" s="48" t="s">
        <v>56</v>
      </c>
      <c r="B26" s="49">
        <v>7</v>
      </c>
      <c r="C26" s="50">
        <v>0</v>
      </c>
      <c r="D26" s="49">
        <v>7</v>
      </c>
      <c r="E26" s="49">
        <v>0</v>
      </c>
      <c r="F26" s="49">
        <v>67</v>
      </c>
      <c r="G26" s="49">
        <v>0</v>
      </c>
      <c r="H26" s="49">
        <v>0</v>
      </c>
      <c r="I26" s="49">
        <v>0</v>
      </c>
      <c r="J26" s="49">
        <v>0</v>
      </c>
      <c r="K26" s="49">
        <v>3</v>
      </c>
      <c r="L26" s="49">
        <v>0</v>
      </c>
      <c r="M26" s="49">
        <v>0</v>
      </c>
      <c r="N26" s="49">
        <v>0</v>
      </c>
      <c r="O26" s="49">
        <v>3</v>
      </c>
      <c r="P26" s="49">
        <v>2</v>
      </c>
      <c r="Q26" s="51">
        <v>89</v>
      </c>
    </row>
    <row r="27" spans="1:19">
      <c r="A27" s="48" t="s">
        <v>47</v>
      </c>
      <c r="B27" s="49">
        <v>3</v>
      </c>
      <c r="C27" s="50">
        <v>6</v>
      </c>
      <c r="D27" s="49">
        <v>6</v>
      </c>
      <c r="E27" s="49">
        <v>1</v>
      </c>
      <c r="F27" s="49">
        <v>127</v>
      </c>
      <c r="G27" s="49">
        <v>0</v>
      </c>
      <c r="H27" s="49">
        <v>0</v>
      </c>
      <c r="I27" s="49">
        <v>0</v>
      </c>
      <c r="J27" s="49">
        <v>0</v>
      </c>
      <c r="K27" s="49">
        <v>2</v>
      </c>
      <c r="L27" s="49">
        <v>0</v>
      </c>
      <c r="M27" s="49">
        <v>0</v>
      </c>
      <c r="N27" s="49">
        <v>0</v>
      </c>
      <c r="O27" s="49">
        <v>0</v>
      </c>
      <c r="P27" s="49">
        <v>1</v>
      </c>
      <c r="Q27" s="51">
        <v>146</v>
      </c>
    </row>
    <row r="28" spans="1:19">
      <c r="A28" s="48" t="s">
        <v>107</v>
      </c>
      <c r="B28" s="49">
        <v>5</v>
      </c>
      <c r="C28" s="50">
        <v>3</v>
      </c>
      <c r="D28" s="49">
        <v>26</v>
      </c>
      <c r="E28" s="49">
        <v>1</v>
      </c>
      <c r="F28" s="49">
        <v>0</v>
      </c>
      <c r="G28" s="49">
        <v>258</v>
      </c>
      <c r="H28" s="49">
        <v>5</v>
      </c>
      <c r="I28" s="49">
        <v>5</v>
      </c>
      <c r="J28" s="49">
        <v>1</v>
      </c>
      <c r="K28" s="49">
        <v>16</v>
      </c>
      <c r="L28" s="49">
        <v>15</v>
      </c>
      <c r="M28" s="49">
        <v>44</v>
      </c>
      <c r="N28" s="49">
        <v>0</v>
      </c>
      <c r="O28" s="49">
        <v>14</v>
      </c>
      <c r="P28" s="49">
        <v>5</v>
      </c>
      <c r="Q28" s="51">
        <v>398</v>
      </c>
    </row>
    <row r="29" spans="1:19">
      <c r="A29" s="65" t="s">
        <v>55</v>
      </c>
      <c r="B29" s="49">
        <v>13</v>
      </c>
      <c r="C29" s="50">
        <v>5</v>
      </c>
      <c r="D29" s="49">
        <v>62</v>
      </c>
      <c r="E29" s="49">
        <v>3</v>
      </c>
      <c r="F29" s="49">
        <v>4</v>
      </c>
      <c r="G29" s="49">
        <v>5</v>
      </c>
      <c r="H29" s="49">
        <v>7</v>
      </c>
      <c r="I29" s="49">
        <v>3</v>
      </c>
      <c r="J29" s="49">
        <v>5</v>
      </c>
      <c r="K29" s="49">
        <v>12</v>
      </c>
      <c r="L29" s="66">
        <v>1670</v>
      </c>
      <c r="M29" s="49">
        <v>7</v>
      </c>
      <c r="N29" s="49">
        <v>0</v>
      </c>
      <c r="O29" s="49">
        <v>5</v>
      </c>
      <c r="P29" s="49">
        <v>20</v>
      </c>
      <c r="Q29" s="51">
        <v>1821</v>
      </c>
    </row>
    <row r="30" spans="1:19">
      <c r="A30" s="48" t="s">
        <v>108</v>
      </c>
      <c r="B30" s="49">
        <v>0</v>
      </c>
      <c r="C30" s="50">
        <v>0</v>
      </c>
      <c r="D30" s="49">
        <v>10</v>
      </c>
      <c r="E30" s="49">
        <v>0</v>
      </c>
      <c r="F30" s="49">
        <v>0</v>
      </c>
      <c r="G30" s="49">
        <v>93</v>
      </c>
      <c r="H30" s="49">
        <v>1</v>
      </c>
      <c r="I30" s="49">
        <v>1</v>
      </c>
      <c r="J30" s="49">
        <v>0</v>
      </c>
      <c r="K30" s="49">
        <v>5</v>
      </c>
      <c r="L30" s="49">
        <v>17</v>
      </c>
      <c r="M30" s="49">
        <v>21</v>
      </c>
      <c r="N30" s="49">
        <v>0</v>
      </c>
      <c r="O30" s="49">
        <v>5</v>
      </c>
      <c r="P30" s="49">
        <v>1</v>
      </c>
      <c r="Q30" s="51">
        <v>154</v>
      </c>
    </row>
    <row r="31" spans="1:19">
      <c r="A31" s="48" t="s">
        <v>44</v>
      </c>
      <c r="B31" s="49">
        <v>5</v>
      </c>
      <c r="C31" s="50">
        <v>0</v>
      </c>
      <c r="D31" s="49">
        <v>3</v>
      </c>
      <c r="E31" s="49">
        <v>0</v>
      </c>
      <c r="F31" s="49">
        <v>127</v>
      </c>
      <c r="G31" s="49">
        <v>0</v>
      </c>
      <c r="H31" s="49">
        <v>1</v>
      </c>
      <c r="I31" s="49">
        <v>0</v>
      </c>
      <c r="J31" s="49">
        <v>0</v>
      </c>
      <c r="K31" s="49">
        <v>1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51">
        <v>137</v>
      </c>
    </row>
    <row r="32" spans="1:19">
      <c r="A32" s="48" t="s">
        <v>42</v>
      </c>
      <c r="B32" s="49">
        <v>8</v>
      </c>
      <c r="C32" s="50">
        <v>4</v>
      </c>
      <c r="D32" s="49">
        <v>45</v>
      </c>
      <c r="E32" s="49">
        <v>1</v>
      </c>
      <c r="F32" s="49">
        <v>145</v>
      </c>
      <c r="G32" s="49">
        <v>0</v>
      </c>
      <c r="H32" s="49">
        <v>0</v>
      </c>
      <c r="I32" s="49">
        <v>1</v>
      </c>
      <c r="J32" s="49">
        <v>0</v>
      </c>
      <c r="K32" s="49">
        <v>0</v>
      </c>
      <c r="L32" s="49">
        <v>1</v>
      </c>
      <c r="M32" s="49">
        <v>0</v>
      </c>
      <c r="N32" s="49">
        <v>0</v>
      </c>
      <c r="O32" s="49">
        <v>0</v>
      </c>
      <c r="P32" s="49">
        <v>2</v>
      </c>
      <c r="Q32" s="51">
        <v>207</v>
      </c>
    </row>
    <row r="33" spans="1:17">
      <c r="A33" s="67" t="s">
        <v>57</v>
      </c>
      <c r="B33" s="49">
        <v>2</v>
      </c>
      <c r="C33" s="50">
        <v>0</v>
      </c>
      <c r="D33" s="49">
        <v>57</v>
      </c>
      <c r="E33" s="49">
        <v>3</v>
      </c>
      <c r="F33" s="49">
        <v>0</v>
      </c>
      <c r="G33" s="49">
        <v>1</v>
      </c>
      <c r="H33" s="49">
        <v>23</v>
      </c>
      <c r="I33" s="68">
        <v>752</v>
      </c>
      <c r="J33" s="49">
        <v>4</v>
      </c>
      <c r="K33" s="49">
        <v>6</v>
      </c>
      <c r="L33" s="49">
        <v>27</v>
      </c>
      <c r="M33" s="49">
        <v>0</v>
      </c>
      <c r="N33" s="49">
        <v>0</v>
      </c>
      <c r="O33" s="49">
        <v>1</v>
      </c>
      <c r="P33" s="49">
        <v>6</v>
      </c>
      <c r="Q33" s="51">
        <v>882</v>
      </c>
    </row>
    <row r="34" spans="1:17">
      <c r="A34" s="48" t="s">
        <v>109</v>
      </c>
      <c r="B34" s="49">
        <v>624</v>
      </c>
      <c r="C34" s="50">
        <v>31</v>
      </c>
      <c r="D34" s="49">
        <v>929</v>
      </c>
      <c r="E34" s="49">
        <v>8</v>
      </c>
      <c r="F34" s="49">
        <v>118</v>
      </c>
      <c r="G34" s="49">
        <v>77</v>
      </c>
      <c r="H34" s="49">
        <v>76</v>
      </c>
      <c r="I34" s="49">
        <v>17</v>
      </c>
      <c r="J34" s="49">
        <v>51</v>
      </c>
      <c r="K34" s="49">
        <v>139</v>
      </c>
      <c r="L34" s="49">
        <v>37</v>
      </c>
      <c r="M34" s="49">
        <v>5</v>
      </c>
      <c r="N34" s="49">
        <v>6</v>
      </c>
      <c r="O34" s="49">
        <v>53</v>
      </c>
      <c r="P34" s="49">
        <v>35</v>
      </c>
      <c r="Q34" s="51">
        <v>2206</v>
      </c>
    </row>
    <row r="35" spans="1:17">
      <c r="A35" s="48" t="s">
        <v>110</v>
      </c>
      <c r="B35" s="49">
        <v>1</v>
      </c>
      <c r="C35" s="50">
        <v>1</v>
      </c>
      <c r="D35" s="49">
        <v>41</v>
      </c>
      <c r="E35" s="49">
        <v>0</v>
      </c>
      <c r="F35" s="49">
        <v>3</v>
      </c>
      <c r="G35" s="49">
        <v>2</v>
      </c>
      <c r="H35" s="49">
        <v>1</v>
      </c>
      <c r="I35" s="49">
        <v>2</v>
      </c>
      <c r="J35" s="49">
        <v>1</v>
      </c>
      <c r="K35" s="49">
        <v>3</v>
      </c>
      <c r="L35" s="49">
        <v>1</v>
      </c>
      <c r="M35" s="49">
        <v>0</v>
      </c>
      <c r="N35" s="49">
        <v>0</v>
      </c>
      <c r="O35" s="49">
        <v>4</v>
      </c>
      <c r="P35" s="49">
        <v>0</v>
      </c>
      <c r="Q35" s="51">
        <v>60</v>
      </c>
    </row>
    <row r="36" spans="1:17">
      <c r="A36" s="48" t="s">
        <v>111</v>
      </c>
      <c r="B36" s="49">
        <v>92</v>
      </c>
      <c r="C36" s="50">
        <v>8</v>
      </c>
      <c r="D36" s="49">
        <v>572</v>
      </c>
      <c r="E36" s="49">
        <v>24</v>
      </c>
      <c r="F36" s="49">
        <v>18</v>
      </c>
      <c r="G36" s="49">
        <v>12</v>
      </c>
      <c r="H36" s="49">
        <v>14</v>
      </c>
      <c r="I36" s="49">
        <v>6</v>
      </c>
      <c r="J36" s="49">
        <v>2</v>
      </c>
      <c r="K36" s="49">
        <v>34</v>
      </c>
      <c r="L36" s="49">
        <v>10</v>
      </c>
      <c r="M36" s="49">
        <v>0</v>
      </c>
      <c r="N36" s="49">
        <v>2</v>
      </c>
      <c r="O36" s="49">
        <v>20</v>
      </c>
      <c r="P36" s="49">
        <v>21</v>
      </c>
      <c r="Q36" s="51">
        <v>835</v>
      </c>
    </row>
    <row r="37" spans="1:17">
      <c r="A37" s="69" t="s">
        <v>1</v>
      </c>
      <c r="B37" s="70">
        <v>4224</v>
      </c>
      <c r="C37" s="70">
        <v>2727</v>
      </c>
      <c r="D37" s="70">
        <v>19156</v>
      </c>
      <c r="E37" s="70">
        <v>214</v>
      </c>
      <c r="F37" s="70">
        <v>2255</v>
      </c>
      <c r="G37" s="70">
        <v>1970</v>
      </c>
      <c r="H37" s="70">
        <v>2118</v>
      </c>
      <c r="I37" s="70">
        <v>826</v>
      </c>
      <c r="J37" s="70">
        <v>1567</v>
      </c>
      <c r="K37" s="70">
        <v>2823</v>
      </c>
      <c r="L37" s="70">
        <v>2413</v>
      </c>
      <c r="M37" s="70">
        <v>493</v>
      </c>
      <c r="N37" s="70">
        <v>616</v>
      </c>
      <c r="O37" s="70">
        <v>3068</v>
      </c>
      <c r="P37" s="70">
        <v>4456</v>
      </c>
      <c r="Q37" s="51">
        <v>48926</v>
      </c>
    </row>
    <row r="38" spans="1:17" ht="36.75" thickBot="1">
      <c r="A38" s="71" t="s">
        <v>300</v>
      </c>
      <c r="B38" s="72">
        <f>B7/B37</f>
        <v>0.25260416666666669</v>
      </c>
      <c r="C38" s="72">
        <f>C5/C37</f>
        <v>0.77411074440777417</v>
      </c>
      <c r="D38" s="73"/>
      <c r="E38" s="73"/>
      <c r="F38" s="72">
        <f>F6/F37</f>
        <v>0.42971175166297115</v>
      </c>
      <c r="G38" s="72">
        <f>G22/G37</f>
        <v>0.49543147208121829</v>
      </c>
      <c r="H38" s="73"/>
      <c r="I38" s="72">
        <f>I33/I37</f>
        <v>0.91041162227602901</v>
      </c>
      <c r="J38" s="72">
        <f>J21/J37</f>
        <v>0.82386726228462026</v>
      </c>
      <c r="K38" s="73"/>
      <c r="L38" s="72">
        <f>L29/L37</f>
        <v>0.69208454206382097</v>
      </c>
      <c r="M38" s="72">
        <f>M15/M37</f>
        <v>0.63894523326572006</v>
      </c>
      <c r="N38" s="73"/>
      <c r="O38" s="73"/>
      <c r="P38" s="73"/>
      <c r="Q38" s="74"/>
    </row>
    <row r="39" spans="1:17">
      <c r="A39" s="1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75"/>
    </row>
    <row r="40" spans="1:17">
      <c r="A40" s="10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75"/>
    </row>
    <row r="41" spans="1:17">
      <c r="A41" s="10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75"/>
    </row>
    <row r="42" spans="1:17">
      <c r="A42" s="10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7"/>
    </row>
    <row r="43" spans="1:17">
      <c r="A43" s="10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7"/>
    </row>
    <row r="44" spans="1:17">
      <c r="A44" s="10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7"/>
    </row>
    <row r="45" spans="1:17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79"/>
    </row>
  </sheetData>
  <mergeCells count="1">
    <mergeCell ref="A1:Q1"/>
  </mergeCells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19"/>
  <sheetViews>
    <sheetView zoomScaleNormal="100" workbookViewId="0">
      <selection activeCell="V44" sqref="V44"/>
    </sheetView>
  </sheetViews>
  <sheetFormatPr baseColWidth="10" defaultColWidth="11.42578125" defaultRowHeight="12.75"/>
  <cols>
    <col min="1" max="1" width="18.5703125" style="36" bestFit="1" customWidth="1"/>
    <col min="2" max="9" width="7.5703125" style="36" customWidth="1"/>
    <col min="10" max="10" width="1.85546875" style="12" customWidth="1"/>
    <col min="11" max="12" width="7.5703125" style="36" customWidth="1"/>
    <col min="13" max="13" width="1.85546875" style="12" customWidth="1"/>
    <col min="14" max="14" width="5.140625" style="12" customWidth="1"/>
    <col min="15" max="15" width="6.140625" style="12" customWidth="1"/>
    <col min="16" max="16" width="1.85546875" style="12" customWidth="1"/>
    <col min="17" max="17" width="7" style="36" customWidth="1"/>
    <col min="18" max="18" width="6.85546875" style="36" customWidth="1"/>
    <col min="19" max="19" width="1.85546875" style="12" customWidth="1"/>
    <col min="20" max="20" width="8" style="36" customWidth="1"/>
    <col min="21" max="22" width="5.5703125" style="36" bestFit="1" customWidth="1"/>
    <col min="23" max="23" width="4" style="36" bestFit="1" customWidth="1"/>
    <col min="24" max="24" width="5.42578125" style="36" bestFit="1" customWidth="1"/>
    <col min="25" max="25" width="6.140625" style="36" bestFit="1" customWidth="1"/>
    <col min="26" max="26" width="5.5703125" style="36" bestFit="1" customWidth="1"/>
    <col min="27" max="27" width="5.5703125" style="36" customWidth="1"/>
    <col min="28" max="28" width="6.5703125" style="36" bestFit="1" customWidth="1"/>
    <col min="29" max="16384" width="11.42578125" style="36"/>
  </cols>
  <sheetData>
    <row r="1" spans="1:28" ht="26.25" customHeight="1">
      <c r="A1" s="609" t="s">
        <v>362</v>
      </c>
      <c r="B1" s="609"/>
      <c r="C1" s="609"/>
      <c r="D1" s="609"/>
      <c r="E1" s="609"/>
      <c r="F1" s="609"/>
      <c r="G1" s="609"/>
      <c r="H1" s="609"/>
      <c r="I1" s="609"/>
      <c r="J1" s="609"/>
      <c r="K1" s="609"/>
      <c r="L1" s="609"/>
      <c r="M1" s="609"/>
      <c r="N1" s="609"/>
      <c r="O1" s="609"/>
      <c r="P1" s="609"/>
      <c r="Q1" s="609"/>
      <c r="R1" s="609"/>
      <c r="S1" s="609"/>
      <c r="T1" s="609"/>
      <c r="U1" s="81"/>
      <c r="V1" s="81"/>
      <c r="W1" s="81"/>
      <c r="X1" s="81"/>
      <c r="Y1" s="81"/>
      <c r="Z1" s="81"/>
      <c r="AA1" s="81"/>
      <c r="AB1" s="81"/>
    </row>
    <row r="2" spans="1:28">
      <c r="A2" s="25"/>
    </row>
    <row r="3" spans="1:28" ht="45" customHeight="1">
      <c r="A3" s="82"/>
      <c r="B3" s="610" t="s">
        <v>112</v>
      </c>
      <c r="C3" s="611"/>
      <c r="D3" s="610" t="s">
        <v>113</v>
      </c>
      <c r="E3" s="611"/>
      <c r="F3" s="610" t="s">
        <v>114</v>
      </c>
      <c r="G3" s="611"/>
      <c r="H3" s="610" t="s">
        <v>115</v>
      </c>
      <c r="I3" s="611"/>
      <c r="J3" s="83"/>
      <c r="K3" s="612" t="s">
        <v>116</v>
      </c>
      <c r="L3" s="613"/>
      <c r="M3" s="83"/>
      <c r="N3" s="614" t="s">
        <v>110</v>
      </c>
      <c r="O3" s="615"/>
      <c r="P3" s="83"/>
      <c r="Q3" s="616" t="s">
        <v>117</v>
      </c>
      <c r="R3" s="617"/>
      <c r="S3" s="83"/>
      <c r="T3" s="84" t="s">
        <v>118</v>
      </c>
    </row>
    <row r="4" spans="1:28" ht="16.5" customHeight="1">
      <c r="A4" s="85" t="s">
        <v>90</v>
      </c>
      <c r="B4" s="290">
        <v>812</v>
      </c>
      <c r="C4" s="291">
        <f>B4/T4</f>
        <v>0.19223484848484848</v>
      </c>
      <c r="D4" s="290">
        <v>1369</v>
      </c>
      <c r="E4" s="291">
        <f>D4/T4</f>
        <v>0.32410037878787878</v>
      </c>
      <c r="F4" s="290">
        <v>1326</v>
      </c>
      <c r="G4" s="291">
        <f>F4/T4</f>
        <v>0.31392045454545453</v>
      </c>
      <c r="H4" s="292">
        <f>B4+D4+F4</f>
        <v>3507</v>
      </c>
      <c r="I4" s="293">
        <f>H4/T4</f>
        <v>0.83025568181818177</v>
      </c>
      <c r="J4" s="294"/>
      <c r="K4" s="290">
        <v>624</v>
      </c>
      <c r="L4" s="291">
        <f>K4/T4</f>
        <v>0.14772727272727273</v>
      </c>
      <c r="M4" s="295"/>
      <c r="N4" s="290">
        <v>1</v>
      </c>
      <c r="O4" s="291">
        <f>N4/T4</f>
        <v>2.3674242424242425E-4</v>
      </c>
      <c r="P4" s="295"/>
      <c r="Q4" s="290">
        <v>92</v>
      </c>
      <c r="R4" s="291">
        <f>Q4/T4</f>
        <v>2.1780303030303032E-2</v>
      </c>
      <c r="S4" s="295"/>
      <c r="T4" s="296">
        <f>H4+K4+N4+Q4</f>
        <v>4224</v>
      </c>
    </row>
    <row r="5" spans="1:28" ht="16.5" customHeight="1">
      <c r="A5" s="85" t="s">
        <v>89</v>
      </c>
      <c r="B5" s="290">
        <v>399</v>
      </c>
      <c r="C5" s="291">
        <f t="shared" ref="C5:C19" si="0">B5/T5</f>
        <v>0.14631463146314633</v>
      </c>
      <c r="D5" s="290">
        <v>2144</v>
      </c>
      <c r="E5" s="291">
        <f t="shared" ref="E5:E18" si="1">D5/T5</f>
        <v>0.78621195452878623</v>
      </c>
      <c r="F5" s="290">
        <v>144</v>
      </c>
      <c r="G5" s="291">
        <f t="shared" ref="G5:G19" si="2">F5/T5</f>
        <v>5.2805280528052806E-2</v>
      </c>
      <c r="H5" s="292">
        <f t="shared" ref="H5:H19" si="3">B5+D5+F5</f>
        <v>2687</v>
      </c>
      <c r="I5" s="293">
        <f t="shared" ref="I5:I19" si="4">H5/T5</f>
        <v>0.98533186651998528</v>
      </c>
      <c r="J5" s="294"/>
      <c r="K5" s="290">
        <v>31</v>
      </c>
      <c r="L5" s="291">
        <f t="shared" ref="L5:L19" si="5">K5/T5</f>
        <v>1.1367803447011368E-2</v>
      </c>
      <c r="M5" s="295"/>
      <c r="N5" s="290">
        <v>1</v>
      </c>
      <c r="O5" s="291">
        <f t="shared" ref="O5:O19" si="6">N5/T5</f>
        <v>3.667033370003667E-4</v>
      </c>
      <c r="P5" s="295"/>
      <c r="Q5" s="290">
        <v>8</v>
      </c>
      <c r="R5" s="291">
        <f t="shared" ref="R5:R19" si="7">Q5/T5</f>
        <v>2.9336266960029336E-3</v>
      </c>
      <c r="S5" s="295"/>
      <c r="T5" s="296">
        <f t="shared" ref="T5:T19" si="8">H5+K5+N5+Q5</f>
        <v>2727</v>
      </c>
      <c r="Y5" s="2"/>
    </row>
    <row r="6" spans="1:28" ht="16.5" customHeight="1">
      <c r="A6" s="85" t="s">
        <v>19</v>
      </c>
      <c r="B6" s="290">
        <v>16137</v>
      </c>
      <c r="C6" s="291">
        <f t="shared" si="0"/>
        <v>0.84239924827730217</v>
      </c>
      <c r="D6" s="290">
        <v>626</v>
      </c>
      <c r="E6" s="291">
        <f t="shared" si="1"/>
        <v>3.2679056170390477E-2</v>
      </c>
      <c r="F6" s="290">
        <v>851</v>
      </c>
      <c r="G6" s="291">
        <f t="shared" si="2"/>
        <v>4.4424723324284821E-2</v>
      </c>
      <c r="H6" s="292">
        <f t="shared" si="3"/>
        <v>17614</v>
      </c>
      <c r="I6" s="293">
        <f t="shared" si="4"/>
        <v>0.91950302777197745</v>
      </c>
      <c r="J6" s="294"/>
      <c r="K6" s="290">
        <v>929</v>
      </c>
      <c r="L6" s="291">
        <f t="shared" si="5"/>
        <v>4.8496554604301523E-2</v>
      </c>
      <c r="M6" s="295"/>
      <c r="N6" s="290">
        <v>41</v>
      </c>
      <c r="O6" s="291">
        <f t="shared" si="6"/>
        <v>2.1403215702651911E-3</v>
      </c>
      <c r="P6" s="295"/>
      <c r="Q6" s="290">
        <v>572</v>
      </c>
      <c r="R6" s="291">
        <f t="shared" si="7"/>
        <v>2.9860096053455836E-2</v>
      </c>
      <c r="S6" s="295"/>
      <c r="T6" s="296">
        <f t="shared" si="8"/>
        <v>19156</v>
      </c>
    </row>
    <row r="7" spans="1:28" ht="16.5" customHeight="1">
      <c r="A7" s="85" t="s">
        <v>16</v>
      </c>
      <c r="B7" s="290">
        <v>150</v>
      </c>
      <c r="C7" s="291">
        <f t="shared" si="0"/>
        <v>0.7009345794392523</v>
      </c>
      <c r="D7" s="290">
        <v>14</v>
      </c>
      <c r="E7" s="291">
        <f t="shared" si="1"/>
        <v>6.5420560747663545E-2</v>
      </c>
      <c r="F7" s="290">
        <v>18</v>
      </c>
      <c r="G7" s="291">
        <f t="shared" si="2"/>
        <v>8.4112149532710276E-2</v>
      </c>
      <c r="H7" s="292">
        <f t="shared" si="3"/>
        <v>182</v>
      </c>
      <c r="I7" s="293">
        <f t="shared" si="4"/>
        <v>0.85046728971962615</v>
      </c>
      <c r="J7" s="294"/>
      <c r="K7" s="290">
        <v>8</v>
      </c>
      <c r="L7" s="291">
        <f t="shared" si="5"/>
        <v>3.7383177570093455E-2</v>
      </c>
      <c r="M7" s="295"/>
      <c r="N7" s="290">
        <v>0</v>
      </c>
      <c r="O7" s="291">
        <f t="shared" si="6"/>
        <v>0</v>
      </c>
      <c r="P7" s="295"/>
      <c r="Q7" s="290">
        <v>24</v>
      </c>
      <c r="R7" s="291">
        <f t="shared" si="7"/>
        <v>0.11214953271028037</v>
      </c>
      <c r="S7" s="295"/>
      <c r="T7" s="296">
        <f>H7+K7+N7+Q7</f>
        <v>214</v>
      </c>
    </row>
    <row r="8" spans="1:28" ht="16.5" customHeight="1">
      <c r="A8" s="85" t="s">
        <v>88</v>
      </c>
      <c r="B8" s="290">
        <v>83</v>
      </c>
      <c r="C8" s="291">
        <f t="shared" si="0"/>
        <v>3.6807095343680707E-2</v>
      </c>
      <c r="D8" s="290">
        <v>992</v>
      </c>
      <c r="E8" s="291">
        <f t="shared" si="1"/>
        <v>0.43991130820399116</v>
      </c>
      <c r="F8" s="290">
        <v>1041</v>
      </c>
      <c r="G8" s="291">
        <f t="shared" si="2"/>
        <v>0.46164079822616411</v>
      </c>
      <c r="H8" s="292">
        <f t="shared" si="3"/>
        <v>2116</v>
      </c>
      <c r="I8" s="293">
        <f t="shared" si="4"/>
        <v>0.93835920177383592</v>
      </c>
      <c r="J8" s="294"/>
      <c r="K8" s="290">
        <v>118</v>
      </c>
      <c r="L8" s="291">
        <f t="shared" si="5"/>
        <v>5.2328159645232818E-2</v>
      </c>
      <c r="M8" s="295"/>
      <c r="N8" s="290">
        <v>3</v>
      </c>
      <c r="O8" s="291">
        <f t="shared" si="6"/>
        <v>1.3303769401330377E-3</v>
      </c>
      <c r="P8" s="295"/>
      <c r="Q8" s="290">
        <v>18</v>
      </c>
      <c r="R8" s="291">
        <f t="shared" si="7"/>
        <v>7.9822616407982262E-3</v>
      </c>
      <c r="S8" s="295"/>
      <c r="T8" s="296">
        <f t="shared" si="8"/>
        <v>2255</v>
      </c>
    </row>
    <row r="9" spans="1:28" ht="16.5" customHeight="1">
      <c r="A9" s="85" t="s">
        <v>17</v>
      </c>
      <c r="B9" s="290">
        <v>73</v>
      </c>
      <c r="C9" s="291">
        <f t="shared" si="0"/>
        <v>3.7055837563451779E-2</v>
      </c>
      <c r="D9" s="290">
        <v>1003</v>
      </c>
      <c r="E9" s="291">
        <f t="shared" si="1"/>
        <v>0.50913705583756341</v>
      </c>
      <c r="F9" s="290">
        <v>803</v>
      </c>
      <c r="G9" s="291">
        <f t="shared" si="2"/>
        <v>0.40761421319796953</v>
      </c>
      <c r="H9" s="292">
        <f t="shared" si="3"/>
        <v>1879</v>
      </c>
      <c r="I9" s="293">
        <f t="shared" si="4"/>
        <v>0.95380710659898482</v>
      </c>
      <c r="J9" s="294"/>
      <c r="K9" s="290">
        <v>77</v>
      </c>
      <c r="L9" s="291">
        <f t="shared" si="5"/>
        <v>3.9086294416243658E-2</v>
      </c>
      <c r="M9" s="295"/>
      <c r="N9" s="290">
        <v>2</v>
      </c>
      <c r="O9" s="291">
        <f t="shared" si="6"/>
        <v>1.0152284263959391E-3</v>
      </c>
      <c r="P9" s="295"/>
      <c r="Q9" s="290">
        <v>12</v>
      </c>
      <c r="R9" s="291">
        <f t="shared" si="7"/>
        <v>6.0913705583756344E-3</v>
      </c>
      <c r="S9" s="295"/>
      <c r="T9" s="296">
        <f t="shared" si="8"/>
        <v>1970</v>
      </c>
    </row>
    <row r="10" spans="1:28" ht="16.5" customHeight="1">
      <c r="A10" s="85" t="s">
        <v>86</v>
      </c>
      <c r="B10" s="290">
        <v>1915</v>
      </c>
      <c r="C10" s="291">
        <f t="shared" si="0"/>
        <v>0.90415486307837578</v>
      </c>
      <c r="D10" s="290">
        <v>49</v>
      </c>
      <c r="E10" s="291">
        <f t="shared" si="1"/>
        <v>2.3135033050047216E-2</v>
      </c>
      <c r="F10" s="290">
        <v>63</v>
      </c>
      <c r="G10" s="291">
        <f t="shared" si="2"/>
        <v>2.9745042492917848E-2</v>
      </c>
      <c r="H10" s="292">
        <f t="shared" si="3"/>
        <v>2027</v>
      </c>
      <c r="I10" s="293">
        <f t="shared" si="4"/>
        <v>0.95703493862134092</v>
      </c>
      <c r="J10" s="294"/>
      <c r="K10" s="290">
        <v>76</v>
      </c>
      <c r="L10" s="291">
        <f t="shared" si="5"/>
        <v>3.588290840415486E-2</v>
      </c>
      <c r="M10" s="295"/>
      <c r="N10" s="290">
        <v>1</v>
      </c>
      <c r="O10" s="291">
        <f t="shared" si="6"/>
        <v>4.7214353163361664E-4</v>
      </c>
      <c r="P10" s="295"/>
      <c r="Q10" s="290">
        <v>14</v>
      </c>
      <c r="R10" s="291">
        <f t="shared" si="7"/>
        <v>6.6100094428706326E-3</v>
      </c>
      <c r="S10" s="295"/>
      <c r="T10" s="296">
        <f t="shared" si="8"/>
        <v>2118</v>
      </c>
    </row>
    <row r="11" spans="1:28" ht="16.5" customHeight="1">
      <c r="A11" s="85" t="s">
        <v>91</v>
      </c>
      <c r="B11" s="290">
        <v>25</v>
      </c>
      <c r="C11" s="291">
        <f t="shared" si="0"/>
        <v>3.026634382566586E-2</v>
      </c>
      <c r="D11" s="290">
        <v>759</v>
      </c>
      <c r="E11" s="291">
        <f t="shared" si="1"/>
        <v>0.91888619854721554</v>
      </c>
      <c r="F11" s="290">
        <v>17</v>
      </c>
      <c r="G11" s="291">
        <f t="shared" si="2"/>
        <v>2.0581113801452784E-2</v>
      </c>
      <c r="H11" s="292">
        <f t="shared" si="3"/>
        <v>801</v>
      </c>
      <c r="I11" s="293">
        <f t="shared" si="4"/>
        <v>0.96973365617433416</v>
      </c>
      <c r="J11" s="294"/>
      <c r="K11" s="290">
        <v>17</v>
      </c>
      <c r="L11" s="291">
        <f t="shared" si="5"/>
        <v>2.0581113801452784E-2</v>
      </c>
      <c r="M11" s="295"/>
      <c r="N11" s="290">
        <v>2</v>
      </c>
      <c r="O11" s="291">
        <f t="shared" si="6"/>
        <v>2.4213075060532689E-3</v>
      </c>
      <c r="P11" s="295"/>
      <c r="Q11" s="290">
        <v>6</v>
      </c>
      <c r="R11" s="291">
        <f t="shared" si="7"/>
        <v>7.2639225181598066E-3</v>
      </c>
      <c r="S11" s="295"/>
      <c r="T11" s="296">
        <f t="shared" si="8"/>
        <v>826</v>
      </c>
    </row>
    <row r="12" spans="1:28" ht="16.5" customHeight="1">
      <c r="A12" s="85" t="s">
        <v>92</v>
      </c>
      <c r="B12" s="290">
        <v>100</v>
      </c>
      <c r="C12" s="291">
        <f t="shared" si="0"/>
        <v>6.3816209317166556E-2</v>
      </c>
      <c r="D12" s="290">
        <v>1309</v>
      </c>
      <c r="E12" s="291">
        <f t="shared" si="1"/>
        <v>0.83535417996171024</v>
      </c>
      <c r="F12" s="290">
        <v>104</v>
      </c>
      <c r="G12" s="291">
        <f t="shared" si="2"/>
        <v>6.636885768985322E-2</v>
      </c>
      <c r="H12" s="292">
        <f t="shared" si="3"/>
        <v>1513</v>
      </c>
      <c r="I12" s="293">
        <f t="shared" si="4"/>
        <v>0.96553924696873006</v>
      </c>
      <c r="J12" s="294"/>
      <c r="K12" s="290">
        <v>51</v>
      </c>
      <c r="L12" s="291">
        <f t="shared" si="5"/>
        <v>3.2546266751754947E-2</v>
      </c>
      <c r="M12" s="295"/>
      <c r="N12" s="290">
        <v>1</v>
      </c>
      <c r="O12" s="291">
        <f t="shared" si="6"/>
        <v>6.3816209317166565E-4</v>
      </c>
      <c r="P12" s="295"/>
      <c r="Q12" s="290">
        <v>2</v>
      </c>
      <c r="R12" s="291">
        <f t="shared" si="7"/>
        <v>1.2763241863433313E-3</v>
      </c>
      <c r="S12" s="295"/>
      <c r="T12" s="296">
        <f t="shared" si="8"/>
        <v>1567</v>
      </c>
    </row>
    <row r="13" spans="1:28" ht="16.5" customHeight="1">
      <c r="A13" s="85" t="s">
        <v>85</v>
      </c>
      <c r="B13" s="290">
        <v>2202</v>
      </c>
      <c r="C13" s="291">
        <f t="shared" si="0"/>
        <v>0.78002125398512223</v>
      </c>
      <c r="D13" s="290">
        <v>75</v>
      </c>
      <c r="E13" s="291">
        <f t="shared" si="1"/>
        <v>2.6567481402763018E-2</v>
      </c>
      <c r="F13" s="290">
        <v>370</v>
      </c>
      <c r="G13" s="291">
        <f t="shared" si="2"/>
        <v>0.13106624158696423</v>
      </c>
      <c r="H13" s="292">
        <f t="shared" si="3"/>
        <v>2647</v>
      </c>
      <c r="I13" s="293">
        <f t="shared" si="4"/>
        <v>0.93765497697484945</v>
      </c>
      <c r="J13" s="294"/>
      <c r="K13" s="290">
        <v>139</v>
      </c>
      <c r="L13" s="291">
        <f t="shared" si="5"/>
        <v>4.9238398866454126E-2</v>
      </c>
      <c r="M13" s="295"/>
      <c r="N13" s="290">
        <v>3</v>
      </c>
      <c r="O13" s="291">
        <f t="shared" si="6"/>
        <v>1.0626992561105207E-3</v>
      </c>
      <c r="P13" s="295"/>
      <c r="Q13" s="290">
        <v>34</v>
      </c>
      <c r="R13" s="291">
        <f t="shared" si="7"/>
        <v>1.2043924902585901E-2</v>
      </c>
      <c r="S13" s="295"/>
      <c r="T13" s="296">
        <f t="shared" si="8"/>
        <v>2823</v>
      </c>
    </row>
    <row r="14" spans="1:28" ht="16.5" customHeight="1">
      <c r="A14" s="85" t="s">
        <v>93</v>
      </c>
      <c r="B14" s="290">
        <v>416</v>
      </c>
      <c r="C14" s="291">
        <f t="shared" si="0"/>
        <v>0.17239950269374224</v>
      </c>
      <c r="D14" s="290">
        <v>1764</v>
      </c>
      <c r="E14" s="291">
        <f t="shared" si="1"/>
        <v>0.73104019892250316</v>
      </c>
      <c r="F14" s="290">
        <v>185</v>
      </c>
      <c r="G14" s="291">
        <f t="shared" si="2"/>
        <v>7.6668048072938255E-2</v>
      </c>
      <c r="H14" s="292">
        <f t="shared" si="3"/>
        <v>2365</v>
      </c>
      <c r="I14" s="293">
        <f t="shared" si="4"/>
        <v>0.98010774968918357</v>
      </c>
      <c r="J14" s="294"/>
      <c r="K14" s="290">
        <v>37</v>
      </c>
      <c r="L14" s="291">
        <f t="shared" si="5"/>
        <v>1.533360961458765E-2</v>
      </c>
      <c r="M14" s="295"/>
      <c r="N14" s="290">
        <v>1</v>
      </c>
      <c r="O14" s="291">
        <f t="shared" si="6"/>
        <v>4.1442188147534188E-4</v>
      </c>
      <c r="P14" s="295"/>
      <c r="Q14" s="290">
        <v>10</v>
      </c>
      <c r="R14" s="291">
        <f t="shared" si="7"/>
        <v>4.1442188147534191E-3</v>
      </c>
      <c r="S14" s="295"/>
      <c r="T14" s="296">
        <f t="shared" si="8"/>
        <v>2413</v>
      </c>
    </row>
    <row r="15" spans="1:28" ht="16.5" customHeight="1">
      <c r="A15" s="85" t="s">
        <v>21</v>
      </c>
      <c r="B15" s="290">
        <v>49</v>
      </c>
      <c r="C15" s="291">
        <f t="shared" si="0"/>
        <v>9.9391480730223122E-2</v>
      </c>
      <c r="D15" s="290">
        <v>341</v>
      </c>
      <c r="E15" s="291">
        <f t="shared" si="1"/>
        <v>0.69168356997971603</v>
      </c>
      <c r="F15" s="290">
        <v>98</v>
      </c>
      <c r="G15" s="291">
        <f t="shared" si="2"/>
        <v>0.19878296146044624</v>
      </c>
      <c r="H15" s="292">
        <f t="shared" si="3"/>
        <v>488</v>
      </c>
      <c r="I15" s="293">
        <f t="shared" si="4"/>
        <v>0.98985801217038538</v>
      </c>
      <c r="J15" s="294"/>
      <c r="K15" s="290">
        <v>5</v>
      </c>
      <c r="L15" s="291">
        <f t="shared" si="5"/>
        <v>1.0141987829614604E-2</v>
      </c>
      <c r="M15" s="295"/>
      <c r="N15" s="290">
        <v>0</v>
      </c>
      <c r="O15" s="291">
        <f t="shared" si="6"/>
        <v>0</v>
      </c>
      <c r="P15" s="295"/>
      <c r="Q15" s="290">
        <v>0</v>
      </c>
      <c r="R15" s="291">
        <f t="shared" si="7"/>
        <v>0</v>
      </c>
      <c r="S15" s="295"/>
      <c r="T15" s="296">
        <f t="shared" si="8"/>
        <v>493</v>
      </c>
    </row>
    <row r="16" spans="1:28" ht="16.5" customHeight="1">
      <c r="A16" s="85" t="s">
        <v>22</v>
      </c>
      <c r="B16" s="290">
        <v>590</v>
      </c>
      <c r="C16" s="291">
        <f t="shared" si="0"/>
        <v>0.95779220779220775</v>
      </c>
      <c r="D16" s="290">
        <v>14</v>
      </c>
      <c r="E16" s="291">
        <f t="shared" si="1"/>
        <v>2.2727272727272728E-2</v>
      </c>
      <c r="F16" s="290">
        <v>4</v>
      </c>
      <c r="G16" s="291">
        <f t="shared" si="2"/>
        <v>6.4935064935064939E-3</v>
      </c>
      <c r="H16" s="292">
        <f t="shared" si="3"/>
        <v>608</v>
      </c>
      <c r="I16" s="293">
        <f t="shared" si="4"/>
        <v>0.98701298701298701</v>
      </c>
      <c r="J16" s="294"/>
      <c r="K16" s="290">
        <v>6</v>
      </c>
      <c r="L16" s="291">
        <f t="shared" si="5"/>
        <v>9.74025974025974E-3</v>
      </c>
      <c r="M16" s="295"/>
      <c r="N16" s="290">
        <v>0</v>
      </c>
      <c r="O16" s="291">
        <f t="shared" si="6"/>
        <v>0</v>
      </c>
      <c r="P16" s="295"/>
      <c r="Q16" s="290">
        <v>2</v>
      </c>
      <c r="R16" s="291">
        <f t="shared" si="7"/>
        <v>3.246753246753247E-3</v>
      </c>
      <c r="S16" s="295"/>
      <c r="T16" s="296">
        <f t="shared" si="8"/>
        <v>616</v>
      </c>
    </row>
    <row r="17" spans="1:20" ht="16.5" customHeight="1">
      <c r="A17" s="85" t="s">
        <v>87</v>
      </c>
      <c r="B17" s="290">
        <v>2861</v>
      </c>
      <c r="C17" s="291">
        <f t="shared" si="0"/>
        <v>0.93252933507170799</v>
      </c>
      <c r="D17" s="290">
        <v>25</v>
      </c>
      <c r="E17" s="291">
        <f t="shared" si="1"/>
        <v>8.1486310299869625E-3</v>
      </c>
      <c r="F17" s="290">
        <v>105</v>
      </c>
      <c r="G17" s="291">
        <f t="shared" si="2"/>
        <v>3.4224250325945241E-2</v>
      </c>
      <c r="H17" s="292">
        <f t="shared" si="3"/>
        <v>2991</v>
      </c>
      <c r="I17" s="293">
        <f t="shared" si="4"/>
        <v>0.97490221642764019</v>
      </c>
      <c r="J17" s="294"/>
      <c r="K17" s="290">
        <v>53</v>
      </c>
      <c r="L17" s="291">
        <f t="shared" si="5"/>
        <v>1.7275097783572359E-2</v>
      </c>
      <c r="M17" s="295"/>
      <c r="N17" s="290">
        <v>4</v>
      </c>
      <c r="O17" s="291">
        <f t="shared" si="6"/>
        <v>1.3037809647979139E-3</v>
      </c>
      <c r="P17" s="295"/>
      <c r="Q17" s="290">
        <v>20</v>
      </c>
      <c r="R17" s="291">
        <f t="shared" si="7"/>
        <v>6.51890482398957E-3</v>
      </c>
      <c r="S17" s="295"/>
      <c r="T17" s="296">
        <f t="shared" si="8"/>
        <v>3068</v>
      </c>
    </row>
    <row r="18" spans="1:20" ht="16.5" customHeight="1">
      <c r="A18" s="85" t="s">
        <v>84</v>
      </c>
      <c r="B18" s="290">
        <v>4303</v>
      </c>
      <c r="C18" s="291">
        <f t="shared" si="0"/>
        <v>0.96566427289048473</v>
      </c>
      <c r="D18" s="290">
        <v>48</v>
      </c>
      <c r="E18" s="291">
        <f t="shared" si="1"/>
        <v>1.0771992818671455E-2</v>
      </c>
      <c r="F18" s="290">
        <v>49</v>
      </c>
      <c r="G18" s="291">
        <f t="shared" si="2"/>
        <v>1.099640933572711E-2</v>
      </c>
      <c r="H18" s="292">
        <f t="shared" si="3"/>
        <v>4400</v>
      </c>
      <c r="I18" s="293">
        <f t="shared" si="4"/>
        <v>0.9874326750448833</v>
      </c>
      <c r="J18" s="294"/>
      <c r="K18" s="290">
        <v>35</v>
      </c>
      <c r="L18" s="291">
        <f t="shared" si="5"/>
        <v>7.854578096947935E-3</v>
      </c>
      <c r="M18" s="295"/>
      <c r="N18" s="290">
        <v>0</v>
      </c>
      <c r="O18" s="291">
        <f t="shared" si="6"/>
        <v>0</v>
      </c>
      <c r="P18" s="295"/>
      <c r="Q18" s="290">
        <v>21</v>
      </c>
      <c r="R18" s="291">
        <f t="shared" si="7"/>
        <v>4.7127468581687612E-3</v>
      </c>
      <c r="S18" s="295"/>
      <c r="T18" s="296">
        <f t="shared" si="8"/>
        <v>4456</v>
      </c>
    </row>
    <row r="19" spans="1:20" ht="16.5" customHeight="1">
      <c r="A19" s="86" t="s">
        <v>23</v>
      </c>
      <c r="B19" s="530">
        <v>30115</v>
      </c>
      <c r="C19" s="543">
        <f t="shared" si="0"/>
        <v>0.61552139966479991</v>
      </c>
      <c r="D19" s="530">
        <v>10532</v>
      </c>
      <c r="E19" s="543">
        <f>D19/T19</f>
        <v>0.21526386788210766</v>
      </c>
      <c r="F19" s="530">
        <v>5178</v>
      </c>
      <c r="G19" s="543">
        <f t="shared" si="2"/>
        <v>0.10583329926828271</v>
      </c>
      <c r="H19" s="530">
        <f t="shared" si="3"/>
        <v>45825</v>
      </c>
      <c r="I19" s="543">
        <f t="shared" si="4"/>
        <v>0.93661856681519029</v>
      </c>
      <c r="J19" s="531"/>
      <c r="K19" s="532">
        <v>2206</v>
      </c>
      <c r="L19" s="544">
        <f t="shared" si="5"/>
        <v>4.5088501001512488E-2</v>
      </c>
      <c r="M19" s="531"/>
      <c r="N19" s="533">
        <v>60</v>
      </c>
      <c r="O19" s="545">
        <f t="shared" si="6"/>
        <v>1.2263418223439481E-3</v>
      </c>
      <c r="P19" s="531"/>
      <c r="Q19" s="534">
        <v>835</v>
      </c>
      <c r="R19" s="546">
        <f t="shared" si="7"/>
        <v>1.7066590360953277E-2</v>
      </c>
      <c r="S19" s="531"/>
      <c r="T19" s="535">
        <f t="shared" si="8"/>
        <v>48926</v>
      </c>
    </row>
  </sheetData>
  <mergeCells count="8">
    <mergeCell ref="A1:T1"/>
    <mergeCell ref="B3:C3"/>
    <mergeCell ref="D3:E3"/>
    <mergeCell ref="F3:G3"/>
    <mergeCell ref="H3:I3"/>
    <mergeCell ref="K3:L3"/>
    <mergeCell ref="N3:O3"/>
    <mergeCell ref="Q3:R3"/>
  </mergeCells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AF15"/>
  <sheetViews>
    <sheetView topLeftCell="A4" zoomScale="85" zoomScaleNormal="85" workbookViewId="0">
      <selection activeCell="V44" sqref="V44"/>
    </sheetView>
  </sheetViews>
  <sheetFormatPr baseColWidth="10" defaultColWidth="11.42578125" defaultRowHeight="12.75"/>
  <cols>
    <col min="1" max="1" width="9.42578125" style="9" bestFit="1" customWidth="1"/>
    <col min="2" max="2" width="5.140625" style="9" bestFit="1" customWidth="1"/>
    <col min="3" max="3" width="4.42578125" style="9" bestFit="1" customWidth="1"/>
    <col min="4" max="4" width="5.140625" style="9" bestFit="1" customWidth="1"/>
    <col min="5" max="5" width="4.42578125" style="9" bestFit="1" customWidth="1"/>
    <col min="6" max="6" width="6" style="9" bestFit="1" customWidth="1"/>
    <col min="7" max="7" width="4.42578125" style="9" bestFit="1" customWidth="1"/>
    <col min="8" max="8" width="5.140625" style="9" bestFit="1" customWidth="1"/>
    <col min="9" max="9" width="4.42578125" style="9" bestFit="1" customWidth="1"/>
    <col min="10" max="10" width="5.140625" style="9" bestFit="1" customWidth="1"/>
    <col min="11" max="11" width="4.42578125" style="9" bestFit="1" customWidth="1"/>
    <col min="12" max="12" width="5.140625" style="9" bestFit="1" customWidth="1"/>
    <col min="13" max="13" width="4.42578125" style="9" bestFit="1" customWidth="1"/>
    <col min="14" max="14" width="4.140625" style="9" bestFit="1" customWidth="1"/>
    <col min="15" max="15" width="4.42578125" style="9" bestFit="1" customWidth="1"/>
    <col min="16" max="16" width="5.140625" style="9" bestFit="1" customWidth="1"/>
    <col min="17" max="17" width="4.42578125" style="9" bestFit="1" customWidth="1"/>
    <col min="18" max="18" width="5.140625" style="9" bestFit="1" customWidth="1"/>
    <col min="19" max="19" width="4.42578125" style="9" bestFit="1" customWidth="1"/>
    <col min="20" max="20" width="5.140625" style="9" bestFit="1" customWidth="1"/>
    <col min="21" max="21" width="4.42578125" style="9" bestFit="1" customWidth="1"/>
    <col min="22" max="22" width="3.5703125" style="9" bestFit="1" customWidth="1"/>
    <col min="23" max="23" width="4.42578125" style="9" bestFit="1" customWidth="1"/>
    <col min="24" max="24" width="4.42578125" style="9" customWidth="1"/>
    <col min="25" max="25" width="4.42578125" style="9" bestFit="1" customWidth="1"/>
    <col min="26" max="26" width="5.140625" style="9" bestFit="1" customWidth="1"/>
    <col min="27" max="27" width="4.42578125" style="9" bestFit="1" customWidth="1"/>
    <col min="28" max="28" width="5.140625" style="9" bestFit="1" customWidth="1"/>
    <col min="29" max="29" width="7.42578125" style="9" bestFit="1" customWidth="1"/>
    <col min="30" max="30" width="7.5703125" style="9" bestFit="1" customWidth="1"/>
    <col min="31" max="31" width="5.5703125" style="9" bestFit="1" customWidth="1"/>
    <col min="32" max="32" width="3" style="9" customWidth="1"/>
    <col min="33" max="16384" width="11.42578125" style="9"/>
  </cols>
  <sheetData>
    <row r="1" spans="1:32" ht="26.25" customHeight="1">
      <c r="A1" s="606" t="s">
        <v>329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  <c r="Q1" s="606"/>
      <c r="R1" s="606"/>
      <c r="S1" s="606"/>
      <c r="T1" s="606"/>
      <c r="U1" s="606"/>
      <c r="V1" s="606"/>
      <c r="W1" s="606"/>
      <c r="X1" s="606"/>
      <c r="Y1" s="606"/>
      <c r="Z1" s="606"/>
      <c r="AA1" s="606"/>
      <c r="AB1" s="606"/>
      <c r="AC1" s="606"/>
      <c r="AD1" s="606"/>
      <c r="AE1" s="606"/>
      <c r="AF1" s="606"/>
    </row>
    <row r="2" spans="1:32" ht="22.35" customHeight="1"/>
    <row r="3" spans="1:32" ht="33.75" customHeight="1">
      <c r="A3" s="626" t="s">
        <v>119</v>
      </c>
      <c r="B3" s="618" t="s">
        <v>24</v>
      </c>
      <c r="C3" s="619"/>
      <c r="D3" s="618" t="s">
        <v>3</v>
      </c>
      <c r="E3" s="619"/>
      <c r="F3" s="618" t="s">
        <v>176</v>
      </c>
      <c r="G3" s="619"/>
      <c r="H3" s="618" t="s">
        <v>28</v>
      </c>
      <c r="I3" s="619"/>
      <c r="J3" s="618" t="s">
        <v>17</v>
      </c>
      <c r="K3" s="619"/>
      <c r="L3" s="618" t="s">
        <v>260</v>
      </c>
      <c r="M3" s="619"/>
      <c r="N3" s="618" t="s">
        <v>26</v>
      </c>
      <c r="O3" s="619"/>
      <c r="P3" s="618" t="s">
        <v>29</v>
      </c>
      <c r="Q3" s="619"/>
      <c r="R3" s="618" t="s">
        <v>27</v>
      </c>
      <c r="S3" s="619"/>
      <c r="T3" s="618" t="s">
        <v>261</v>
      </c>
      <c r="U3" s="619"/>
      <c r="V3" s="618" t="s">
        <v>25</v>
      </c>
      <c r="W3" s="619"/>
      <c r="X3" s="618" t="s">
        <v>30</v>
      </c>
      <c r="Y3" s="619"/>
      <c r="Z3" s="618" t="s">
        <v>20</v>
      </c>
      <c r="AA3" s="619"/>
      <c r="AB3" s="618" t="s">
        <v>2</v>
      </c>
      <c r="AC3" s="619"/>
      <c r="AD3" s="622" t="s">
        <v>23</v>
      </c>
      <c r="AE3" s="623" t="s">
        <v>95</v>
      </c>
    </row>
    <row r="4" spans="1:32" ht="42" customHeight="1">
      <c r="A4" s="627"/>
      <c r="B4" s="620"/>
      <c r="C4" s="621"/>
      <c r="D4" s="620"/>
      <c r="E4" s="621"/>
      <c r="F4" s="620"/>
      <c r="G4" s="621"/>
      <c r="H4" s="620"/>
      <c r="I4" s="621"/>
      <c r="J4" s="620"/>
      <c r="K4" s="621"/>
      <c r="L4" s="620"/>
      <c r="M4" s="621"/>
      <c r="N4" s="620"/>
      <c r="O4" s="621"/>
      <c r="P4" s="620"/>
      <c r="Q4" s="621"/>
      <c r="R4" s="620"/>
      <c r="S4" s="621"/>
      <c r="T4" s="620"/>
      <c r="U4" s="621"/>
      <c r="V4" s="620"/>
      <c r="W4" s="621"/>
      <c r="X4" s="620"/>
      <c r="Y4" s="621"/>
      <c r="Z4" s="620"/>
      <c r="AA4" s="621"/>
      <c r="AB4" s="620"/>
      <c r="AC4" s="621"/>
      <c r="AD4" s="624"/>
      <c r="AE4" s="625"/>
    </row>
    <row r="5" spans="1:32" ht="12.75" customHeight="1">
      <c r="A5" s="87" t="s">
        <v>120</v>
      </c>
      <c r="B5" s="297">
        <v>134</v>
      </c>
      <c r="C5" s="298">
        <f>B5/$B$15</f>
        <v>3.1723484848484848E-2</v>
      </c>
      <c r="D5" s="297">
        <v>103</v>
      </c>
      <c r="E5" s="298">
        <f>D5/$D$15</f>
        <v>3.7770443711037771E-2</v>
      </c>
      <c r="F5" s="297">
        <v>807</v>
      </c>
      <c r="G5" s="298">
        <f>F5/$F$15</f>
        <v>4.1662364481156428E-2</v>
      </c>
      <c r="H5" s="297">
        <v>116</v>
      </c>
      <c r="I5" s="298">
        <f>H5/$H$15</f>
        <v>5.1441241685144128E-2</v>
      </c>
      <c r="J5" s="297">
        <v>86</v>
      </c>
      <c r="K5" s="298">
        <f>J5/$J$15</f>
        <v>4.3654822335025378E-2</v>
      </c>
      <c r="L5" s="297">
        <v>79</v>
      </c>
      <c r="M5" s="298">
        <f>L5/$L$15</f>
        <v>3.7299338999055714E-2</v>
      </c>
      <c r="N5" s="297">
        <v>35</v>
      </c>
      <c r="O5" s="298">
        <f>N5/$N$15</f>
        <v>4.2372881355932202E-2</v>
      </c>
      <c r="P5" s="297">
        <v>46</v>
      </c>
      <c r="Q5" s="298">
        <f>P5/$P$15</f>
        <v>2.9355456285896617E-2</v>
      </c>
      <c r="R5" s="297">
        <v>267</v>
      </c>
      <c r="S5" s="298">
        <f>R5/$R$15</f>
        <v>9.4580233793836344E-2</v>
      </c>
      <c r="T5" s="297">
        <v>166</v>
      </c>
      <c r="U5" s="298">
        <f>T5/$T$15</f>
        <v>6.8794032324906759E-2</v>
      </c>
      <c r="V5" s="297">
        <v>29</v>
      </c>
      <c r="W5" s="298">
        <f>V5/$V$15</f>
        <v>5.8823529411764705E-2</v>
      </c>
      <c r="X5" s="297">
        <v>36</v>
      </c>
      <c r="Y5" s="298">
        <f>X5/$X$15</f>
        <v>5.844155844155844E-2</v>
      </c>
      <c r="Z5" s="297">
        <v>140</v>
      </c>
      <c r="AA5" s="298">
        <f>Z5/$Z$15</f>
        <v>4.563233376792699E-2</v>
      </c>
      <c r="AB5" s="297">
        <v>189</v>
      </c>
      <c r="AC5" s="298">
        <f>AB5/$AB$15</f>
        <v>4.2414721723518851E-2</v>
      </c>
      <c r="AD5" s="299">
        <v>2233</v>
      </c>
      <c r="AE5" s="300">
        <f>AD5/$AD$15</f>
        <v>4.5640354821567267E-2</v>
      </c>
      <c r="AF5" s="5"/>
    </row>
    <row r="6" spans="1:32">
      <c r="A6" s="90" t="s">
        <v>121</v>
      </c>
      <c r="B6" s="297">
        <v>1056</v>
      </c>
      <c r="C6" s="298">
        <f t="shared" ref="C6:C15" si="0">B6/$B$15</f>
        <v>0.25</v>
      </c>
      <c r="D6" s="297">
        <v>839</v>
      </c>
      <c r="E6" s="298">
        <f t="shared" ref="E6:E15" si="1">D6/$D$15</f>
        <v>0.30766409974330766</v>
      </c>
      <c r="F6" s="297">
        <v>3187</v>
      </c>
      <c r="G6" s="298">
        <f t="shared" ref="G6:G15" si="2">F6/$F$15</f>
        <v>0.16453278265358803</v>
      </c>
      <c r="H6" s="297">
        <v>615</v>
      </c>
      <c r="I6" s="298">
        <f t="shared" ref="I6:I15" si="3">H6/$H$15</f>
        <v>0.27272727272727271</v>
      </c>
      <c r="J6" s="297">
        <v>547</v>
      </c>
      <c r="K6" s="298">
        <f t="shared" ref="K6:K15" si="4">J6/$J$15</f>
        <v>0.27766497461928935</v>
      </c>
      <c r="L6" s="297">
        <v>505</v>
      </c>
      <c r="M6" s="298">
        <f t="shared" ref="M6:M15" si="5">L6/$L$15</f>
        <v>0.23843248347497639</v>
      </c>
      <c r="N6" s="297">
        <v>232</v>
      </c>
      <c r="O6" s="298">
        <f t="shared" ref="O6:O15" si="6">N6/$N$15</f>
        <v>0.28087167070217917</v>
      </c>
      <c r="P6" s="297">
        <v>399</v>
      </c>
      <c r="Q6" s="298">
        <f t="shared" ref="Q6:Q15" si="7">P6/$P$15</f>
        <v>0.25462667517549459</v>
      </c>
      <c r="R6" s="297">
        <v>997</v>
      </c>
      <c r="S6" s="298">
        <f t="shared" ref="S6:S15" si="8">R6/$R$15</f>
        <v>0.35317038611406304</v>
      </c>
      <c r="T6" s="297">
        <v>689</v>
      </c>
      <c r="U6" s="298">
        <f t="shared" ref="U6:U15" si="9">T6/$T$15</f>
        <v>0.28553667633651059</v>
      </c>
      <c r="V6" s="297">
        <v>134</v>
      </c>
      <c r="W6" s="298">
        <f t="shared" ref="W6:W15" si="10">V6/$V$15</f>
        <v>0.27180527383367142</v>
      </c>
      <c r="X6" s="297">
        <v>157</v>
      </c>
      <c r="Y6" s="298">
        <f t="shared" ref="Y6:Y15" si="11">X6/$X$15</f>
        <v>0.25487012987012986</v>
      </c>
      <c r="Z6" s="297">
        <v>804</v>
      </c>
      <c r="AA6" s="298">
        <f t="shared" ref="AA6:AA15" si="12">Z6/$Z$15</f>
        <v>0.26205997392438068</v>
      </c>
      <c r="AB6" s="297">
        <v>1114</v>
      </c>
      <c r="AC6" s="298">
        <f t="shared" ref="AC6:AC15" si="13">AB6/$AB$15</f>
        <v>0.25</v>
      </c>
      <c r="AD6" s="299">
        <v>11275</v>
      </c>
      <c r="AE6" s="300">
        <f t="shared" ref="AE6:AE14" si="14">AD6/$AD$15</f>
        <v>0.23045006744880023</v>
      </c>
      <c r="AF6" s="5"/>
    </row>
    <row r="7" spans="1:32">
      <c r="A7" s="87" t="s">
        <v>122</v>
      </c>
      <c r="B7" s="297">
        <v>703</v>
      </c>
      <c r="C7" s="298">
        <f t="shared" si="0"/>
        <v>0.16642992424242425</v>
      </c>
      <c r="D7" s="297">
        <v>386</v>
      </c>
      <c r="E7" s="298">
        <f t="shared" si="1"/>
        <v>0.14154748808214154</v>
      </c>
      <c r="F7" s="297">
        <v>1829</v>
      </c>
      <c r="G7" s="298">
        <f t="shared" si="2"/>
        <v>9.442436757872999E-2</v>
      </c>
      <c r="H7" s="297">
        <v>272</v>
      </c>
      <c r="I7" s="298">
        <f t="shared" si="3"/>
        <v>0.12062084257206208</v>
      </c>
      <c r="J7" s="297">
        <v>289</v>
      </c>
      <c r="K7" s="298">
        <f t="shared" si="4"/>
        <v>0.14670050761421319</v>
      </c>
      <c r="L7" s="297">
        <v>320</v>
      </c>
      <c r="M7" s="298">
        <f t="shared" si="5"/>
        <v>0.15108593012275731</v>
      </c>
      <c r="N7" s="297">
        <v>109</v>
      </c>
      <c r="O7" s="298">
        <f t="shared" si="6"/>
        <v>0.13196125907990314</v>
      </c>
      <c r="P7" s="297">
        <v>199</v>
      </c>
      <c r="Q7" s="298">
        <f t="shared" si="7"/>
        <v>0.12699425654116145</v>
      </c>
      <c r="R7" s="297">
        <v>502</v>
      </c>
      <c r="S7" s="298">
        <f t="shared" si="8"/>
        <v>0.17782500885582714</v>
      </c>
      <c r="T7" s="297">
        <v>343</v>
      </c>
      <c r="U7" s="298">
        <f t="shared" si="9"/>
        <v>0.14214670534604226</v>
      </c>
      <c r="V7" s="297">
        <v>53</v>
      </c>
      <c r="W7" s="298">
        <f t="shared" si="10"/>
        <v>0.10750507099391481</v>
      </c>
      <c r="X7" s="297">
        <v>57</v>
      </c>
      <c r="Y7" s="298">
        <f t="shared" si="11"/>
        <v>9.2532467532467536E-2</v>
      </c>
      <c r="Z7" s="297">
        <v>588</v>
      </c>
      <c r="AA7" s="298">
        <f t="shared" si="12"/>
        <v>0.19165580182529335</v>
      </c>
      <c r="AB7" s="297">
        <v>602</v>
      </c>
      <c r="AC7" s="298">
        <f t="shared" si="13"/>
        <v>0.13509874326750448</v>
      </c>
      <c r="AD7" s="299">
        <v>6252</v>
      </c>
      <c r="AE7" s="300">
        <f t="shared" si="14"/>
        <v>0.12778481788823939</v>
      </c>
      <c r="AF7" s="5"/>
    </row>
    <row r="8" spans="1:32">
      <c r="A8" s="87" t="s">
        <v>123</v>
      </c>
      <c r="B8" s="297">
        <v>251</v>
      </c>
      <c r="C8" s="298">
        <f t="shared" si="0"/>
        <v>5.9422348484848488E-2</v>
      </c>
      <c r="D8" s="297">
        <v>106</v>
      </c>
      <c r="E8" s="298">
        <f t="shared" si="1"/>
        <v>3.8870553722038868E-2</v>
      </c>
      <c r="F8" s="297">
        <v>1186</v>
      </c>
      <c r="G8" s="298">
        <f t="shared" si="2"/>
        <v>6.1228704181724318E-2</v>
      </c>
      <c r="H8" s="297">
        <v>103</v>
      </c>
      <c r="I8" s="298">
        <f t="shared" si="3"/>
        <v>4.5676274944567628E-2</v>
      </c>
      <c r="J8" s="297">
        <v>89</v>
      </c>
      <c r="K8" s="298">
        <f t="shared" si="4"/>
        <v>4.5177664974619287E-2</v>
      </c>
      <c r="L8" s="297">
        <v>111</v>
      </c>
      <c r="M8" s="298">
        <f t="shared" si="5"/>
        <v>5.2407932011331447E-2</v>
      </c>
      <c r="N8" s="297">
        <v>34</v>
      </c>
      <c r="O8" s="298">
        <f t="shared" si="6"/>
        <v>4.1162227602905568E-2</v>
      </c>
      <c r="P8" s="297">
        <v>84</v>
      </c>
      <c r="Q8" s="298">
        <f t="shared" si="7"/>
        <v>5.3605615826419914E-2</v>
      </c>
      <c r="R8" s="297">
        <v>226</v>
      </c>
      <c r="S8" s="298">
        <f t="shared" si="8"/>
        <v>8.0056677293659229E-2</v>
      </c>
      <c r="T8" s="297">
        <v>100</v>
      </c>
      <c r="U8" s="298">
        <f t="shared" si="9"/>
        <v>4.1442188147534191E-2</v>
      </c>
      <c r="V8" s="297">
        <v>19</v>
      </c>
      <c r="W8" s="298">
        <f t="shared" si="10"/>
        <v>3.8539553752535496E-2</v>
      </c>
      <c r="X8" s="297">
        <v>24</v>
      </c>
      <c r="Y8" s="298">
        <f t="shared" si="11"/>
        <v>3.896103896103896E-2</v>
      </c>
      <c r="Z8" s="297">
        <v>255</v>
      </c>
      <c r="AA8" s="298">
        <f t="shared" si="12"/>
        <v>8.3116036505867019E-2</v>
      </c>
      <c r="AB8" s="297">
        <v>264</v>
      </c>
      <c r="AC8" s="298">
        <f t="shared" si="13"/>
        <v>5.9245960502692999E-2</v>
      </c>
      <c r="AD8" s="299">
        <v>2852</v>
      </c>
      <c r="AE8" s="300">
        <f t="shared" si="14"/>
        <v>5.8292114622082329E-2</v>
      </c>
      <c r="AF8" s="5"/>
    </row>
    <row r="9" spans="1:32">
      <c r="A9" s="87" t="s">
        <v>124</v>
      </c>
      <c r="B9" s="297">
        <v>131</v>
      </c>
      <c r="C9" s="298">
        <f t="shared" si="0"/>
        <v>3.1013257575757576E-2</v>
      </c>
      <c r="D9" s="297">
        <v>68</v>
      </c>
      <c r="E9" s="298">
        <f t="shared" si="1"/>
        <v>2.4935826916024934E-2</v>
      </c>
      <c r="F9" s="297">
        <v>2135</v>
      </c>
      <c r="G9" s="298">
        <f t="shared" si="2"/>
        <v>0.11022199277232834</v>
      </c>
      <c r="H9" s="297">
        <v>66</v>
      </c>
      <c r="I9" s="298">
        <f t="shared" si="3"/>
        <v>2.9268292682926831E-2</v>
      </c>
      <c r="J9" s="297">
        <v>68</v>
      </c>
      <c r="K9" s="298">
        <f t="shared" si="4"/>
        <v>3.4517766497461931E-2</v>
      </c>
      <c r="L9" s="297">
        <v>96</v>
      </c>
      <c r="M9" s="298">
        <f t="shared" si="5"/>
        <v>4.5325779036827198E-2</v>
      </c>
      <c r="N9" s="297">
        <v>23</v>
      </c>
      <c r="O9" s="298">
        <f t="shared" si="6"/>
        <v>2.784503631961259E-2</v>
      </c>
      <c r="P9" s="297">
        <v>43</v>
      </c>
      <c r="Q9" s="298">
        <f t="shared" si="7"/>
        <v>2.7440970006381619E-2</v>
      </c>
      <c r="R9" s="297">
        <v>158</v>
      </c>
      <c r="S9" s="298">
        <f t="shared" si="8"/>
        <v>5.5968827488487423E-2</v>
      </c>
      <c r="T9" s="297">
        <v>50</v>
      </c>
      <c r="U9" s="298">
        <f t="shared" si="9"/>
        <v>2.0721094073767096E-2</v>
      </c>
      <c r="V9" s="297">
        <v>7</v>
      </c>
      <c r="W9" s="298">
        <f t="shared" si="10"/>
        <v>1.4198782961460446E-2</v>
      </c>
      <c r="X9" s="297">
        <v>17</v>
      </c>
      <c r="Y9" s="298">
        <f t="shared" si="11"/>
        <v>2.7597402597402596E-2</v>
      </c>
      <c r="Z9" s="297">
        <v>181</v>
      </c>
      <c r="AA9" s="298">
        <f t="shared" si="12"/>
        <v>5.8996088657105608E-2</v>
      </c>
      <c r="AB9" s="297">
        <v>189</v>
      </c>
      <c r="AC9" s="298">
        <f t="shared" si="13"/>
        <v>4.2414721723518851E-2</v>
      </c>
      <c r="AD9" s="299">
        <v>3232</v>
      </c>
      <c r="AE9" s="300">
        <f t="shared" si="14"/>
        <v>6.6058946163593993E-2</v>
      </c>
      <c r="AF9" s="5"/>
    </row>
    <row r="10" spans="1:32">
      <c r="A10" s="87" t="s">
        <v>125</v>
      </c>
      <c r="B10" s="297">
        <v>59</v>
      </c>
      <c r="C10" s="298">
        <f t="shared" si="0"/>
        <v>1.396780303030303E-2</v>
      </c>
      <c r="D10" s="297">
        <v>60</v>
      </c>
      <c r="E10" s="298">
        <f t="shared" si="1"/>
        <v>2.2002200220022004E-2</v>
      </c>
      <c r="F10" s="297">
        <v>1243</v>
      </c>
      <c r="G10" s="298">
        <f t="shared" si="2"/>
        <v>6.4171399070727927E-2</v>
      </c>
      <c r="H10" s="297">
        <v>26</v>
      </c>
      <c r="I10" s="298">
        <f t="shared" si="3"/>
        <v>1.1529933481152993E-2</v>
      </c>
      <c r="J10" s="297">
        <v>36</v>
      </c>
      <c r="K10" s="298">
        <f t="shared" si="4"/>
        <v>1.8274111675126905E-2</v>
      </c>
      <c r="L10" s="297">
        <v>65</v>
      </c>
      <c r="M10" s="298">
        <f t="shared" si="5"/>
        <v>3.0689329556185082E-2</v>
      </c>
      <c r="N10" s="297">
        <v>10</v>
      </c>
      <c r="O10" s="298">
        <f t="shared" si="6"/>
        <v>1.2106537530266344E-2</v>
      </c>
      <c r="P10" s="297">
        <v>49</v>
      </c>
      <c r="Q10" s="298">
        <f t="shared" si="7"/>
        <v>3.1269942565411615E-2</v>
      </c>
      <c r="R10" s="297">
        <v>64</v>
      </c>
      <c r="S10" s="298">
        <f t="shared" si="8"/>
        <v>2.2670917463691109E-2</v>
      </c>
      <c r="T10" s="297">
        <v>41</v>
      </c>
      <c r="U10" s="298">
        <f t="shared" si="9"/>
        <v>1.6991297140489019E-2</v>
      </c>
      <c r="V10" s="297">
        <v>2</v>
      </c>
      <c r="W10" s="298">
        <f t="shared" si="10"/>
        <v>4.0567951318458417E-3</v>
      </c>
      <c r="X10" s="297">
        <v>12</v>
      </c>
      <c r="Y10" s="298">
        <f t="shared" si="11"/>
        <v>1.948051948051948E-2</v>
      </c>
      <c r="Z10" s="297">
        <v>75</v>
      </c>
      <c r="AA10" s="298">
        <f t="shared" si="12"/>
        <v>2.4445893089960886E-2</v>
      </c>
      <c r="AB10" s="297">
        <v>88</v>
      </c>
      <c r="AC10" s="298">
        <f t="shared" si="13"/>
        <v>1.9748653500897665E-2</v>
      </c>
      <c r="AD10" s="299">
        <v>1830</v>
      </c>
      <c r="AE10" s="300">
        <f t="shared" si="14"/>
        <v>3.7403425581490415E-2</v>
      </c>
      <c r="AF10" s="5"/>
    </row>
    <row r="11" spans="1:32">
      <c r="A11" s="87" t="s">
        <v>126</v>
      </c>
      <c r="B11" s="297">
        <v>282</v>
      </c>
      <c r="C11" s="298">
        <f t="shared" si="0"/>
        <v>6.6761363636363633E-2</v>
      </c>
      <c r="D11" s="297">
        <v>199</v>
      </c>
      <c r="E11" s="298">
        <f t="shared" si="1"/>
        <v>7.297396406307298E-2</v>
      </c>
      <c r="F11" s="297">
        <v>2161</v>
      </c>
      <c r="G11" s="298">
        <f t="shared" si="2"/>
        <v>0.11156427465152298</v>
      </c>
      <c r="H11" s="297">
        <v>149</v>
      </c>
      <c r="I11" s="298">
        <f t="shared" si="3"/>
        <v>6.6075388026607534E-2</v>
      </c>
      <c r="J11" s="297">
        <v>114</v>
      </c>
      <c r="K11" s="298">
        <f t="shared" si="4"/>
        <v>5.7868020304568529E-2</v>
      </c>
      <c r="L11" s="297">
        <v>158</v>
      </c>
      <c r="M11" s="298">
        <f t="shared" si="5"/>
        <v>7.4598677998111429E-2</v>
      </c>
      <c r="N11" s="297">
        <v>39</v>
      </c>
      <c r="O11" s="298">
        <f t="shared" si="6"/>
        <v>4.7215496368038741E-2</v>
      </c>
      <c r="P11" s="297">
        <v>69</v>
      </c>
      <c r="Q11" s="298">
        <f t="shared" si="7"/>
        <v>4.4033184428844928E-2</v>
      </c>
      <c r="R11" s="297">
        <v>136</v>
      </c>
      <c r="S11" s="298">
        <f t="shared" si="8"/>
        <v>4.8175699610343604E-2</v>
      </c>
      <c r="T11" s="297">
        <v>173</v>
      </c>
      <c r="U11" s="298">
        <f t="shared" si="9"/>
        <v>7.1694985495234148E-2</v>
      </c>
      <c r="V11" s="297">
        <v>29</v>
      </c>
      <c r="W11" s="298">
        <f t="shared" si="10"/>
        <v>5.8823529411764705E-2</v>
      </c>
      <c r="X11" s="297">
        <v>40</v>
      </c>
      <c r="Y11" s="298">
        <f t="shared" si="11"/>
        <v>6.4935064935064929E-2</v>
      </c>
      <c r="Z11" s="297">
        <v>208</v>
      </c>
      <c r="AA11" s="298">
        <f t="shared" si="12"/>
        <v>6.7796610169491525E-2</v>
      </c>
      <c r="AB11" s="297">
        <v>347</v>
      </c>
      <c r="AC11" s="298">
        <f t="shared" si="13"/>
        <v>7.7872531418312393E-2</v>
      </c>
      <c r="AD11" s="299">
        <v>4104</v>
      </c>
      <c r="AE11" s="300">
        <f t="shared" si="14"/>
        <v>8.3881780648326049E-2</v>
      </c>
      <c r="AF11" s="5"/>
    </row>
    <row r="12" spans="1:32">
      <c r="A12" s="87" t="s">
        <v>127</v>
      </c>
      <c r="B12" s="297">
        <v>797</v>
      </c>
      <c r="C12" s="298">
        <f t="shared" si="0"/>
        <v>0.18868371212121213</v>
      </c>
      <c r="D12" s="297">
        <v>442</v>
      </c>
      <c r="E12" s="298">
        <f t="shared" si="1"/>
        <v>0.16208287495416207</v>
      </c>
      <c r="F12" s="297">
        <v>3565</v>
      </c>
      <c r="G12" s="298">
        <f t="shared" si="2"/>
        <v>0.18404749612803303</v>
      </c>
      <c r="H12" s="297">
        <v>445</v>
      </c>
      <c r="I12" s="298">
        <f t="shared" si="3"/>
        <v>0.19733924611973391</v>
      </c>
      <c r="J12" s="297">
        <v>350</v>
      </c>
      <c r="K12" s="298">
        <f t="shared" si="4"/>
        <v>0.17766497461928935</v>
      </c>
      <c r="L12" s="297">
        <v>388</v>
      </c>
      <c r="M12" s="298">
        <f t="shared" si="5"/>
        <v>0.18319169027384324</v>
      </c>
      <c r="N12" s="297">
        <v>147</v>
      </c>
      <c r="O12" s="298">
        <f t="shared" si="6"/>
        <v>0.17796610169491525</v>
      </c>
      <c r="P12" s="297">
        <v>236</v>
      </c>
      <c r="Q12" s="298">
        <f t="shared" si="7"/>
        <v>0.15060625398851307</v>
      </c>
      <c r="R12" s="297">
        <v>249</v>
      </c>
      <c r="S12" s="298">
        <f t="shared" si="8"/>
        <v>8.8204038257173226E-2</v>
      </c>
      <c r="T12" s="297">
        <v>373</v>
      </c>
      <c r="U12" s="298">
        <f t="shared" si="9"/>
        <v>0.15457936179030252</v>
      </c>
      <c r="V12" s="297">
        <v>82</v>
      </c>
      <c r="W12" s="298">
        <f t="shared" si="10"/>
        <v>0.16632860040567951</v>
      </c>
      <c r="X12" s="297">
        <v>97</v>
      </c>
      <c r="Y12" s="298">
        <f t="shared" si="11"/>
        <v>0.15746753246753248</v>
      </c>
      <c r="Z12" s="297">
        <v>388</v>
      </c>
      <c r="AA12" s="298">
        <f t="shared" si="12"/>
        <v>0.12646675358539766</v>
      </c>
      <c r="AB12" s="297">
        <v>780</v>
      </c>
      <c r="AC12" s="298">
        <f t="shared" si="13"/>
        <v>0.17504488330341114</v>
      </c>
      <c r="AD12" s="299">
        <v>8339</v>
      </c>
      <c r="AE12" s="300">
        <f t="shared" si="14"/>
        <v>0.17044107427543637</v>
      </c>
      <c r="AF12" s="5"/>
    </row>
    <row r="13" spans="1:32">
      <c r="A13" s="87" t="s">
        <v>128</v>
      </c>
      <c r="B13" s="297">
        <v>593</v>
      </c>
      <c r="C13" s="298">
        <f t="shared" si="0"/>
        <v>0.14038825757575757</v>
      </c>
      <c r="D13" s="297">
        <v>351</v>
      </c>
      <c r="E13" s="298">
        <f t="shared" si="1"/>
        <v>0.12871287128712872</v>
      </c>
      <c r="F13" s="297">
        <v>2305</v>
      </c>
      <c r="G13" s="298">
        <f t="shared" si="2"/>
        <v>0.11899845121321631</v>
      </c>
      <c r="H13" s="297">
        <v>325</v>
      </c>
      <c r="I13" s="298">
        <f t="shared" si="3"/>
        <v>0.14412416851441243</v>
      </c>
      <c r="J13" s="297">
        <v>275</v>
      </c>
      <c r="K13" s="298">
        <f t="shared" si="4"/>
        <v>0.13959390862944163</v>
      </c>
      <c r="L13" s="297">
        <v>271</v>
      </c>
      <c r="M13" s="298">
        <f t="shared" si="5"/>
        <v>0.1279508970727101</v>
      </c>
      <c r="N13" s="297">
        <v>150</v>
      </c>
      <c r="O13" s="298">
        <f t="shared" si="6"/>
        <v>0.18159806295399517</v>
      </c>
      <c r="P13" s="297">
        <v>289</v>
      </c>
      <c r="Q13" s="298">
        <f t="shared" si="7"/>
        <v>0.18442884492661135</v>
      </c>
      <c r="R13" s="297">
        <v>152</v>
      </c>
      <c r="S13" s="298">
        <f t="shared" si="8"/>
        <v>5.3843428976266386E-2</v>
      </c>
      <c r="T13" s="297">
        <v>340</v>
      </c>
      <c r="U13" s="298">
        <f t="shared" si="9"/>
        <v>0.14090343970161626</v>
      </c>
      <c r="V13" s="297">
        <v>94</v>
      </c>
      <c r="W13" s="298">
        <f t="shared" si="10"/>
        <v>0.19066937119675456</v>
      </c>
      <c r="X13" s="297">
        <v>108</v>
      </c>
      <c r="Y13" s="298">
        <f t="shared" si="11"/>
        <v>0.17532467532467533</v>
      </c>
      <c r="Z13" s="297">
        <v>304</v>
      </c>
      <c r="AA13" s="298">
        <f t="shared" si="12"/>
        <v>9.9087353324641456E-2</v>
      </c>
      <c r="AB13" s="297">
        <v>618</v>
      </c>
      <c r="AC13" s="298">
        <f t="shared" si="13"/>
        <v>0.13868940754039497</v>
      </c>
      <c r="AD13" s="299">
        <v>6175</v>
      </c>
      <c r="AE13" s="300">
        <f t="shared" si="14"/>
        <v>0.12621101254956466</v>
      </c>
      <c r="AF13" s="5"/>
    </row>
    <row r="14" spans="1:32">
      <c r="A14" s="87" t="s">
        <v>129</v>
      </c>
      <c r="B14" s="297">
        <v>218</v>
      </c>
      <c r="C14" s="298">
        <f t="shared" si="0"/>
        <v>5.1609848484848488E-2</v>
      </c>
      <c r="D14" s="297">
        <v>173</v>
      </c>
      <c r="E14" s="298">
        <f t="shared" si="1"/>
        <v>6.3439677301063438E-2</v>
      </c>
      <c r="F14" s="297">
        <v>952</v>
      </c>
      <c r="G14" s="298">
        <f t="shared" si="2"/>
        <v>4.9148167268972635E-2</v>
      </c>
      <c r="H14" s="297">
        <v>138</v>
      </c>
      <c r="I14" s="298">
        <f t="shared" si="3"/>
        <v>6.1197339246119732E-2</v>
      </c>
      <c r="J14" s="297">
        <v>116</v>
      </c>
      <c r="K14" s="298">
        <f t="shared" si="4"/>
        <v>5.8883248730964469E-2</v>
      </c>
      <c r="L14" s="297">
        <v>125</v>
      </c>
      <c r="M14" s="298">
        <f t="shared" si="5"/>
        <v>5.9017941454202076E-2</v>
      </c>
      <c r="N14" s="297">
        <v>47</v>
      </c>
      <c r="O14" s="298">
        <f t="shared" si="6"/>
        <v>5.6900726392251813E-2</v>
      </c>
      <c r="P14" s="297">
        <v>153</v>
      </c>
      <c r="Q14" s="298">
        <f t="shared" si="7"/>
        <v>9.7638800255264835E-2</v>
      </c>
      <c r="R14" s="297">
        <v>72</v>
      </c>
      <c r="S14" s="298">
        <f t="shared" si="8"/>
        <v>2.5504782146652496E-2</v>
      </c>
      <c r="T14" s="297">
        <v>138</v>
      </c>
      <c r="U14" s="298">
        <f t="shared" si="9"/>
        <v>5.7190219643597183E-2</v>
      </c>
      <c r="V14" s="297">
        <v>44</v>
      </c>
      <c r="W14" s="298">
        <f t="shared" si="10"/>
        <v>8.9249492900608518E-2</v>
      </c>
      <c r="X14" s="297">
        <v>68</v>
      </c>
      <c r="Y14" s="298">
        <f t="shared" si="11"/>
        <v>0.11038961038961038</v>
      </c>
      <c r="Z14" s="297">
        <v>125</v>
      </c>
      <c r="AA14" s="298">
        <f t="shared" si="12"/>
        <v>4.0743155149934811E-2</v>
      </c>
      <c r="AB14" s="297">
        <v>265</v>
      </c>
      <c r="AC14" s="298">
        <f t="shared" si="13"/>
        <v>5.9470377019748652E-2</v>
      </c>
      <c r="AD14" s="299">
        <v>2634</v>
      </c>
      <c r="AE14" s="300">
        <f t="shared" si="14"/>
        <v>5.3836406000899319E-2</v>
      </c>
      <c r="AF14" s="5"/>
    </row>
    <row r="15" spans="1:32">
      <c r="A15" s="91" t="s">
        <v>1</v>
      </c>
      <c r="B15" s="303">
        <v>4224</v>
      </c>
      <c r="C15" s="302">
        <f t="shared" si="0"/>
        <v>1</v>
      </c>
      <c r="D15" s="303">
        <v>2727</v>
      </c>
      <c r="E15" s="302">
        <f t="shared" si="1"/>
        <v>1</v>
      </c>
      <c r="F15" s="303">
        <v>19370</v>
      </c>
      <c r="G15" s="302">
        <f t="shared" si="2"/>
        <v>1</v>
      </c>
      <c r="H15" s="303">
        <v>2255</v>
      </c>
      <c r="I15" s="302">
        <f t="shared" si="3"/>
        <v>1</v>
      </c>
      <c r="J15" s="303">
        <v>1970</v>
      </c>
      <c r="K15" s="302">
        <f t="shared" si="4"/>
        <v>1</v>
      </c>
      <c r="L15" s="303">
        <v>2118</v>
      </c>
      <c r="M15" s="302">
        <f t="shared" si="5"/>
        <v>1</v>
      </c>
      <c r="N15" s="303">
        <v>826</v>
      </c>
      <c r="O15" s="302">
        <f t="shared" si="6"/>
        <v>1</v>
      </c>
      <c r="P15" s="303">
        <v>1567</v>
      </c>
      <c r="Q15" s="302">
        <f t="shared" si="7"/>
        <v>1</v>
      </c>
      <c r="R15" s="303">
        <v>2823</v>
      </c>
      <c r="S15" s="302">
        <f t="shared" si="8"/>
        <v>1</v>
      </c>
      <c r="T15" s="303">
        <v>2413</v>
      </c>
      <c r="U15" s="302">
        <f t="shared" si="9"/>
        <v>1</v>
      </c>
      <c r="V15" s="303">
        <v>493</v>
      </c>
      <c r="W15" s="302">
        <f t="shared" si="10"/>
        <v>1</v>
      </c>
      <c r="X15" s="303">
        <v>616</v>
      </c>
      <c r="Y15" s="302">
        <f t="shared" si="11"/>
        <v>1</v>
      </c>
      <c r="Z15" s="303">
        <v>3068</v>
      </c>
      <c r="AA15" s="302">
        <f t="shared" si="12"/>
        <v>1</v>
      </c>
      <c r="AB15" s="303">
        <v>4456</v>
      </c>
      <c r="AC15" s="302">
        <f t="shared" si="13"/>
        <v>1</v>
      </c>
      <c r="AD15" s="301">
        <v>48926</v>
      </c>
      <c r="AE15" s="304">
        <v>1</v>
      </c>
      <c r="AF15" s="5"/>
    </row>
  </sheetData>
  <mergeCells count="17">
    <mergeCell ref="Z3:AA4"/>
    <mergeCell ref="AB3:AC4"/>
    <mergeCell ref="AD3:AE4"/>
    <mergeCell ref="A1:AF1"/>
    <mergeCell ref="A3:A4"/>
    <mergeCell ref="L3:M4"/>
    <mergeCell ref="N3:O4"/>
    <mergeCell ref="P3:Q4"/>
    <mergeCell ref="R3:S4"/>
    <mergeCell ref="T3:U4"/>
    <mergeCell ref="B3:C4"/>
    <mergeCell ref="D3:E4"/>
    <mergeCell ref="F3:G4"/>
    <mergeCell ref="H3:I4"/>
    <mergeCell ref="J3:K4"/>
    <mergeCell ref="V3:W4"/>
    <mergeCell ref="X3:Y4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87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U17"/>
  <sheetViews>
    <sheetView zoomScaleNormal="100" workbookViewId="0">
      <selection activeCell="V44" sqref="V44"/>
    </sheetView>
  </sheetViews>
  <sheetFormatPr baseColWidth="10" defaultColWidth="11.42578125" defaultRowHeight="12.75"/>
  <cols>
    <col min="1" max="1" width="30.140625" style="9" customWidth="1"/>
    <col min="2" max="3" width="5.42578125" style="9" bestFit="1" customWidth="1"/>
    <col min="4" max="4" width="6.42578125" style="9" bestFit="1" customWidth="1"/>
    <col min="5" max="12" width="5.42578125" style="9" bestFit="1" customWidth="1"/>
    <col min="13" max="13" width="6" style="9" customWidth="1"/>
    <col min="14" max="15" width="5.42578125" style="9" bestFit="1" customWidth="1"/>
    <col min="16" max="16" width="6.42578125" style="9" bestFit="1" customWidth="1"/>
    <col min="17" max="17" width="7" style="9" customWidth="1"/>
    <col min="18" max="18" width="10.5703125" style="92" customWidth="1"/>
    <col min="19" max="16384" width="11.42578125" style="9"/>
  </cols>
  <sheetData>
    <row r="1" spans="1:21" ht="35.450000000000003" customHeight="1">
      <c r="A1" s="628" t="s">
        <v>365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  <c r="P1" s="628"/>
      <c r="Q1" s="628"/>
      <c r="R1" s="628"/>
    </row>
    <row r="2" spans="1:21" ht="35.450000000000003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</row>
    <row r="3" spans="1:21" ht="78.599999999999994" customHeight="1">
      <c r="A3" s="185" t="s">
        <v>330</v>
      </c>
      <c r="B3" s="183" t="s">
        <v>90</v>
      </c>
      <c r="C3" s="183" t="s">
        <v>89</v>
      </c>
      <c r="D3" s="183" t="s">
        <v>19</v>
      </c>
      <c r="E3" s="184" t="s">
        <v>239</v>
      </c>
      <c r="F3" s="183" t="s">
        <v>88</v>
      </c>
      <c r="G3" s="183" t="s">
        <v>17</v>
      </c>
      <c r="H3" s="183" t="s">
        <v>86</v>
      </c>
      <c r="I3" s="183" t="s">
        <v>91</v>
      </c>
      <c r="J3" s="183" t="s">
        <v>92</v>
      </c>
      <c r="K3" s="183" t="s">
        <v>85</v>
      </c>
      <c r="L3" s="183" t="s">
        <v>93</v>
      </c>
      <c r="M3" s="184" t="s">
        <v>241</v>
      </c>
      <c r="N3" s="183" t="s">
        <v>22</v>
      </c>
      <c r="O3" s="183" t="s">
        <v>87</v>
      </c>
      <c r="P3" s="183" t="s">
        <v>84</v>
      </c>
      <c r="Q3" s="179" t="s">
        <v>23</v>
      </c>
      <c r="R3" s="180" t="s">
        <v>95</v>
      </c>
    </row>
    <row r="4" spans="1:21">
      <c r="A4" s="181" t="s">
        <v>145</v>
      </c>
      <c r="B4" s="305">
        <v>1079</v>
      </c>
      <c r="C4" s="305">
        <v>359</v>
      </c>
      <c r="D4" s="305">
        <v>2551</v>
      </c>
      <c r="E4" s="305">
        <v>0</v>
      </c>
      <c r="F4" s="305">
        <v>572</v>
      </c>
      <c r="G4" s="305">
        <v>319</v>
      </c>
      <c r="H4" s="305">
        <v>462</v>
      </c>
      <c r="I4" s="305">
        <v>79</v>
      </c>
      <c r="J4" s="305">
        <v>363</v>
      </c>
      <c r="K4" s="305">
        <v>641</v>
      </c>
      <c r="L4" s="305">
        <v>449</v>
      </c>
      <c r="M4" s="305">
        <v>102</v>
      </c>
      <c r="N4" s="305">
        <v>166</v>
      </c>
      <c r="O4" s="305">
        <v>683</v>
      </c>
      <c r="P4" s="305">
        <v>685</v>
      </c>
      <c r="Q4" s="306">
        <v>8510</v>
      </c>
      <c r="R4" s="537">
        <f>Q4/$Q$17</f>
        <v>0.17393614846911662</v>
      </c>
    </row>
    <row r="5" spans="1:21">
      <c r="A5" s="181" t="s">
        <v>146</v>
      </c>
      <c r="B5" s="305">
        <v>455</v>
      </c>
      <c r="C5" s="305">
        <v>578</v>
      </c>
      <c r="D5" s="305">
        <v>2951</v>
      </c>
      <c r="E5" s="305">
        <v>2</v>
      </c>
      <c r="F5" s="305">
        <v>377</v>
      </c>
      <c r="G5" s="305">
        <v>484</v>
      </c>
      <c r="H5" s="305">
        <v>270</v>
      </c>
      <c r="I5" s="305">
        <v>286</v>
      </c>
      <c r="J5" s="305">
        <v>99</v>
      </c>
      <c r="K5" s="305">
        <v>861</v>
      </c>
      <c r="L5" s="305">
        <v>426</v>
      </c>
      <c r="M5" s="305">
        <v>85</v>
      </c>
      <c r="N5" s="305">
        <v>35</v>
      </c>
      <c r="O5" s="305">
        <v>295</v>
      </c>
      <c r="P5" s="305">
        <v>741</v>
      </c>
      <c r="Q5" s="306">
        <v>7945</v>
      </c>
      <c r="R5" s="537">
        <f t="shared" ref="R5:R16" si="0">Q5/$Q$17</f>
        <v>0.16238809630871112</v>
      </c>
    </row>
    <row r="6" spans="1:21">
      <c r="A6" s="182" t="s">
        <v>147</v>
      </c>
      <c r="B6" s="305">
        <v>3</v>
      </c>
      <c r="C6" s="305">
        <v>0</v>
      </c>
      <c r="D6" s="305">
        <v>13</v>
      </c>
      <c r="E6" s="305">
        <v>0</v>
      </c>
      <c r="F6" s="305">
        <v>4</v>
      </c>
      <c r="G6" s="305">
        <v>2</v>
      </c>
      <c r="H6" s="305">
        <v>2</v>
      </c>
      <c r="I6" s="305">
        <v>1</v>
      </c>
      <c r="J6" s="305">
        <v>1</v>
      </c>
      <c r="K6" s="305">
        <v>1</v>
      </c>
      <c r="L6" s="305">
        <v>2</v>
      </c>
      <c r="M6" s="305">
        <v>0</v>
      </c>
      <c r="N6" s="305">
        <v>0</v>
      </c>
      <c r="O6" s="305">
        <v>1</v>
      </c>
      <c r="P6" s="305">
        <v>2</v>
      </c>
      <c r="Q6" s="306">
        <v>32</v>
      </c>
      <c r="R6" s="537">
        <f t="shared" si="0"/>
        <v>6.5404897191677228E-4</v>
      </c>
    </row>
    <row r="7" spans="1:21" ht="24">
      <c r="A7" s="182" t="s">
        <v>148</v>
      </c>
      <c r="B7" s="305">
        <v>30</v>
      </c>
      <c r="C7" s="305">
        <v>24</v>
      </c>
      <c r="D7" s="305">
        <v>194</v>
      </c>
      <c r="E7" s="305">
        <v>0</v>
      </c>
      <c r="F7" s="305">
        <v>33</v>
      </c>
      <c r="G7" s="305">
        <v>25</v>
      </c>
      <c r="H7" s="305">
        <v>17</v>
      </c>
      <c r="I7" s="305">
        <v>9</v>
      </c>
      <c r="J7" s="305">
        <v>14</v>
      </c>
      <c r="K7" s="305">
        <v>9</v>
      </c>
      <c r="L7" s="305">
        <v>17</v>
      </c>
      <c r="M7" s="305">
        <v>2</v>
      </c>
      <c r="N7" s="305">
        <v>2</v>
      </c>
      <c r="O7" s="305">
        <v>16</v>
      </c>
      <c r="P7" s="305">
        <v>28</v>
      </c>
      <c r="Q7" s="306">
        <v>420</v>
      </c>
      <c r="R7" s="537">
        <f t="shared" si="0"/>
        <v>8.5843927564076359E-3</v>
      </c>
    </row>
    <row r="8" spans="1:21" ht="24">
      <c r="A8" s="182" t="s">
        <v>149</v>
      </c>
      <c r="B8" s="305">
        <v>540</v>
      </c>
      <c r="C8" s="305">
        <v>312</v>
      </c>
      <c r="D8" s="305">
        <v>1986</v>
      </c>
      <c r="E8" s="305">
        <v>1</v>
      </c>
      <c r="F8" s="305">
        <v>256</v>
      </c>
      <c r="G8" s="305">
        <v>173</v>
      </c>
      <c r="H8" s="305">
        <v>159</v>
      </c>
      <c r="I8" s="305">
        <v>74</v>
      </c>
      <c r="J8" s="305">
        <v>147</v>
      </c>
      <c r="K8" s="305">
        <v>110</v>
      </c>
      <c r="L8" s="305">
        <v>222</v>
      </c>
      <c r="M8" s="305">
        <v>55</v>
      </c>
      <c r="N8" s="305">
        <v>60</v>
      </c>
      <c r="O8" s="305">
        <v>154</v>
      </c>
      <c r="P8" s="305">
        <v>369</v>
      </c>
      <c r="Q8" s="306">
        <v>4618</v>
      </c>
      <c r="R8" s="537">
        <f t="shared" si="0"/>
        <v>9.4387442259739204E-2</v>
      </c>
    </row>
    <row r="9" spans="1:21">
      <c r="A9" s="182" t="s">
        <v>150</v>
      </c>
      <c r="B9" s="305">
        <v>315</v>
      </c>
      <c r="C9" s="305">
        <v>182</v>
      </c>
      <c r="D9" s="305">
        <v>1272</v>
      </c>
      <c r="E9" s="305">
        <v>4</v>
      </c>
      <c r="F9" s="305">
        <v>207</v>
      </c>
      <c r="G9" s="305">
        <v>208</v>
      </c>
      <c r="H9" s="305">
        <v>156</v>
      </c>
      <c r="I9" s="305">
        <v>67</v>
      </c>
      <c r="J9" s="305">
        <v>115</v>
      </c>
      <c r="K9" s="305">
        <v>179</v>
      </c>
      <c r="L9" s="305">
        <v>124</v>
      </c>
      <c r="M9" s="305">
        <v>62</v>
      </c>
      <c r="N9" s="305">
        <v>68</v>
      </c>
      <c r="O9" s="305">
        <v>155</v>
      </c>
      <c r="P9" s="305">
        <v>367</v>
      </c>
      <c r="Q9" s="306">
        <v>3481</v>
      </c>
      <c r="R9" s="537">
        <f t="shared" si="0"/>
        <v>7.1148264726321381E-2</v>
      </c>
    </row>
    <row r="10" spans="1:21">
      <c r="A10" s="181" t="s">
        <v>151</v>
      </c>
      <c r="B10" s="305">
        <v>146</v>
      </c>
      <c r="C10" s="305">
        <v>105</v>
      </c>
      <c r="D10" s="305">
        <v>800</v>
      </c>
      <c r="E10" s="305">
        <v>16</v>
      </c>
      <c r="F10" s="305">
        <v>140</v>
      </c>
      <c r="G10" s="305">
        <v>100</v>
      </c>
      <c r="H10" s="305">
        <v>88</v>
      </c>
      <c r="I10" s="305">
        <v>62</v>
      </c>
      <c r="J10" s="305">
        <v>79</v>
      </c>
      <c r="K10" s="305">
        <v>75</v>
      </c>
      <c r="L10" s="305">
        <v>142</v>
      </c>
      <c r="M10" s="305">
        <v>23</v>
      </c>
      <c r="N10" s="305">
        <v>17</v>
      </c>
      <c r="O10" s="305">
        <v>100</v>
      </c>
      <c r="P10" s="305">
        <v>226</v>
      </c>
      <c r="Q10" s="306">
        <v>2119</v>
      </c>
      <c r="R10" s="537">
        <f t="shared" si="0"/>
        <v>4.3310305359113767E-2</v>
      </c>
    </row>
    <row r="11" spans="1:21">
      <c r="A11" s="182" t="s">
        <v>152</v>
      </c>
      <c r="B11" s="305">
        <v>19</v>
      </c>
      <c r="C11" s="305">
        <v>4</v>
      </c>
      <c r="D11" s="305">
        <v>65</v>
      </c>
      <c r="E11" s="305">
        <v>0</v>
      </c>
      <c r="F11" s="305">
        <v>7</v>
      </c>
      <c r="G11" s="305">
        <v>15</v>
      </c>
      <c r="H11" s="305">
        <v>20</v>
      </c>
      <c r="I11" s="305">
        <v>10</v>
      </c>
      <c r="J11" s="305">
        <v>9</v>
      </c>
      <c r="K11" s="305">
        <v>8</v>
      </c>
      <c r="L11" s="305">
        <v>8</v>
      </c>
      <c r="M11" s="305">
        <v>4</v>
      </c>
      <c r="N11" s="305">
        <v>1</v>
      </c>
      <c r="O11" s="305">
        <v>12</v>
      </c>
      <c r="P11" s="305">
        <v>22</v>
      </c>
      <c r="Q11" s="306">
        <v>204</v>
      </c>
      <c r="R11" s="537">
        <f t="shared" si="0"/>
        <v>4.1695621959694229E-3</v>
      </c>
    </row>
    <row r="12" spans="1:21">
      <c r="A12" s="182" t="s">
        <v>153</v>
      </c>
      <c r="B12" s="305">
        <v>308</v>
      </c>
      <c r="C12" s="305">
        <v>245</v>
      </c>
      <c r="D12" s="305">
        <v>1104</v>
      </c>
      <c r="E12" s="305">
        <v>0</v>
      </c>
      <c r="F12" s="305">
        <v>242</v>
      </c>
      <c r="G12" s="305">
        <v>167</v>
      </c>
      <c r="H12" s="305">
        <v>156</v>
      </c>
      <c r="I12" s="305">
        <v>99</v>
      </c>
      <c r="J12" s="305">
        <v>202</v>
      </c>
      <c r="K12" s="305">
        <v>80</v>
      </c>
      <c r="L12" s="305">
        <v>252</v>
      </c>
      <c r="M12" s="305">
        <v>76</v>
      </c>
      <c r="N12" s="305">
        <v>80</v>
      </c>
      <c r="O12" s="305">
        <v>123</v>
      </c>
      <c r="P12" s="305">
        <v>294</v>
      </c>
      <c r="Q12" s="306">
        <v>3428</v>
      </c>
      <c r="R12" s="537">
        <f t="shared" si="0"/>
        <v>7.0064996116584233E-2</v>
      </c>
    </row>
    <row r="13" spans="1:21">
      <c r="A13" s="181" t="s">
        <v>240</v>
      </c>
      <c r="B13" s="305">
        <v>18</v>
      </c>
      <c r="C13" s="305">
        <v>21</v>
      </c>
      <c r="D13" s="305">
        <v>434</v>
      </c>
      <c r="E13" s="305">
        <v>0</v>
      </c>
      <c r="F13" s="305">
        <v>16</v>
      </c>
      <c r="G13" s="305">
        <v>15</v>
      </c>
      <c r="H13" s="305">
        <v>20</v>
      </c>
      <c r="I13" s="305">
        <v>10</v>
      </c>
      <c r="J13" s="305">
        <v>5</v>
      </c>
      <c r="K13" s="305">
        <v>21</v>
      </c>
      <c r="L13" s="305">
        <v>36</v>
      </c>
      <c r="M13" s="305">
        <v>2</v>
      </c>
      <c r="N13" s="305">
        <v>7</v>
      </c>
      <c r="O13" s="305">
        <v>43</v>
      </c>
      <c r="P13" s="305">
        <v>58</v>
      </c>
      <c r="Q13" s="306">
        <v>706</v>
      </c>
      <c r="R13" s="537">
        <f t="shared" si="0"/>
        <v>1.4429955442913788E-2</v>
      </c>
    </row>
    <row r="14" spans="1:21" ht="25.7" customHeight="1">
      <c r="A14" s="181" t="s">
        <v>154</v>
      </c>
      <c r="B14" s="305">
        <v>129</v>
      </c>
      <c r="C14" s="305">
        <v>98</v>
      </c>
      <c r="D14" s="305">
        <v>1387</v>
      </c>
      <c r="E14" s="305">
        <v>0</v>
      </c>
      <c r="F14" s="305">
        <v>92</v>
      </c>
      <c r="G14" s="305">
        <v>70</v>
      </c>
      <c r="H14" s="305">
        <v>120</v>
      </c>
      <c r="I14" s="305">
        <v>36</v>
      </c>
      <c r="J14" s="305">
        <v>52</v>
      </c>
      <c r="K14" s="305">
        <v>85</v>
      </c>
      <c r="L14" s="305">
        <v>52</v>
      </c>
      <c r="M14" s="305">
        <v>15</v>
      </c>
      <c r="N14" s="305">
        <v>44</v>
      </c>
      <c r="O14" s="305">
        <v>104</v>
      </c>
      <c r="P14" s="305">
        <v>238</v>
      </c>
      <c r="Q14" s="306">
        <v>2522</v>
      </c>
      <c r="R14" s="537">
        <f t="shared" si="0"/>
        <v>5.1547234599190611E-2</v>
      </c>
    </row>
    <row r="15" spans="1:21">
      <c r="A15" s="182" t="s">
        <v>101</v>
      </c>
      <c r="B15" s="305">
        <v>50</v>
      </c>
      <c r="C15" s="305">
        <v>22</v>
      </c>
      <c r="D15" s="305">
        <v>57</v>
      </c>
      <c r="E15" s="305">
        <v>172</v>
      </c>
      <c r="F15" s="305">
        <v>19</v>
      </c>
      <c r="G15" s="305">
        <v>21</v>
      </c>
      <c r="H15" s="305">
        <v>11</v>
      </c>
      <c r="I15" s="305">
        <v>8</v>
      </c>
      <c r="J15" s="305">
        <v>29</v>
      </c>
      <c r="K15" s="305">
        <v>90</v>
      </c>
      <c r="L15" s="305">
        <v>43</v>
      </c>
      <c r="M15" s="305">
        <v>3</v>
      </c>
      <c r="N15" s="305">
        <v>9</v>
      </c>
      <c r="O15" s="305">
        <v>33</v>
      </c>
      <c r="P15" s="305">
        <v>38</v>
      </c>
      <c r="Q15" s="306">
        <v>605</v>
      </c>
      <c r="R15" s="537">
        <f t="shared" si="0"/>
        <v>1.2365613375301475E-2</v>
      </c>
    </row>
    <row r="16" spans="1:21">
      <c r="A16" s="181" t="s">
        <v>96</v>
      </c>
      <c r="B16" s="307">
        <v>1132</v>
      </c>
      <c r="C16" s="307">
        <v>777</v>
      </c>
      <c r="D16" s="307">
        <v>6342</v>
      </c>
      <c r="E16" s="307">
        <v>19</v>
      </c>
      <c r="F16" s="307">
        <v>290</v>
      </c>
      <c r="G16" s="307">
        <v>371</v>
      </c>
      <c r="H16" s="307">
        <v>637</v>
      </c>
      <c r="I16" s="307">
        <v>85</v>
      </c>
      <c r="J16" s="307">
        <v>452</v>
      </c>
      <c r="K16" s="307">
        <v>663</v>
      </c>
      <c r="L16" s="307">
        <v>640</v>
      </c>
      <c r="M16" s="307">
        <v>64</v>
      </c>
      <c r="N16" s="307">
        <v>127</v>
      </c>
      <c r="O16" s="307">
        <v>1349</v>
      </c>
      <c r="P16" s="307">
        <v>1388</v>
      </c>
      <c r="Q16" s="306">
        <v>14336</v>
      </c>
      <c r="R16" s="537">
        <f t="shared" si="0"/>
        <v>0.29301393941871395</v>
      </c>
      <c r="U16" s="168"/>
    </row>
    <row r="17" spans="1:18">
      <c r="A17" s="93" t="s">
        <v>1</v>
      </c>
      <c r="B17" s="308">
        <v>4224</v>
      </c>
      <c r="C17" s="308">
        <v>2727</v>
      </c>
      <c r="D17" s="308">
        <v>19156</v>
      </c>
      <c r="E17" s="308">
        <v>214</v>
      </c>
      <c r="F17" s="308">
        <v>2255</v>
      </c>
      <c r="G17" s="308">
        <v>1970</v>
      </c>
      <c r="H17" s="308">
        <v>2118</v>
      </c>
      <c r="I17" s="308">
        <v>826</v>
      </c>
      <c r="J17" s="308">
        <v>1567</v>
      </c>
      <c r="K17" s="308">
        <v>2823</v>
      </c>
      <c r="L17" s="308">
        <v>2413</v>
      </c>
      <c r="M17" s="308">
        <v>493</v>
      </c>
      <c r="N17" s="308">
        <v>616</v>
      </c>
      <c r="O17" s="308">
        <v>3068</v>
      </c>
      <c r="P17" s="308">
        <v>4456</v>
      </c>
      <c r="Q17" s="308">
        <v>48926</v>
      </c>
      <c r="R17" s="538">
        <f t="shared" ref="R17" si="1">SUM(R4:R16)</f>
        <v>1</v>
      </c>
    </row>
  </sheetData>
  <mergeCells count="1">
    <mergeCell ref="A1:R1"/>
  </mergeCells>
  <printOptions horizontalCentered="1"/>
  <pageMargins left="0.78740157480314965" right="0.19685039370078741" top="0.78740157480314965" bottom="0.19685039370078741" header="0.11811023622047245" footer="0.51181102362204722"/>
  <pageSetup paperSize="9" scale="9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4:Q21"/>
  <sheetViews>
    <sheetView topLeftCell="B7" zoomScale="85" zoomScaleNormal="85" workbookViewId="0">
      <selection activeCell="V44" sqref="V44"/>
    </sheetView>
  </sheetViews>
  <sheetFormatPr baseColWidth="10" defaultRowHeight="12.75"/>
  <cols>
    <col min="1" max="1" width="12.140625" customWidth="1"/>
    <col min="2" max="16" width="6.5703125" customWidth="1"/>
    <col min="17" max="17" width="12.140625" customWidth="1"/>
  </cols>
  <sheetData>
    <row r="4" spans="1:17" ht="15.75">
      <c r="A4" s="605" t="s">
        <v>342</v>
      </c>
      <c r="B4" s="605"/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605"/>
      <c r="N4" s="605"/>
      <c r="O4" s="605"/>
      <c r="P4" s="605"/>
    </row>
    <row r="6" spans="1:17" ht="15.7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7" ht="80.45" customHeight="1">
      <c r="A7" s="27"/>
      <c r="B7" s="28" t="s">
        <v>90</v>
      </c>
      <c r="C7" s="29" t="s">
        <v>89</v>
      </c>
      <c r="D7" s="28" t="s">
        <v>19</v>
      </c>
      <c r="E7" s="28" t="s">
        <v>16</v>
      </c>
      <c r="F7" s="28" t="s">
        <v>88</v>
      </c>
      <c r="G7" s="28" t="s">
        <v>17</v>
      </c>
      <c r="H7" s="28" t="s">
        <v>86</v>
      </c>
      <c r="I7" s="28" t="s">
        <v>91</v>
      </c>
      <c r="J7" s="28" t="s">
        <v>92</v>
      </c>
      <c r="K7" s="28" t="s">
        <v>85</v>
      </c>
      <c r="L7" s="29" t="s">
        <v>93</v>
      </c>
      <c r="M7" s="28" t="s">
        <v>21</v>
      </c>
      <c r="N7" s="28" t="s">
        <v>22</v>
      </c>
      <c r="O7" s="28" t="s">
        <v>87</v>
      </c>
      <c r="P7" s="28" t="s">
        <v>84</v>
      </c>
      <c r="Q7" s="30" t="s">
        <v>23</v>
      </c>
    </row>
    <row r="8" spans="1:17" ht="14.45" customHeight="1">
      <c r="A8" s="31" t="s">
        <v>60</v>
      </c>
      <c r="B8" s="17">
        <v>2409</v>
      </c>
      <c r="C8" s="18">
        <v>1522</v>
      </c>
      <c r="D8" s="18">
        <v>9498</v>
      </c>
      <c r="E8" s="18">
        <v>47</v>
      </c>
      <c r="F8" s="18">
        <v>1287</v>
      </c>
      <c r="G8" s="18">
        <v>1030</v>
      </c>
      <c r="H8" s="18">
        <v>1039</v>
      </c>
      <c r="I8" s="18">
        <v>434</v>
      </c>
      <c r="J8" s="18">
        <v>868</v>
      </c>
      <c r="K8" s="18">
        <v>39</v>
      </c>
      <c r="L8" s="18">
        <v>1325</v>
      </c>
      <c r="M8" s="18">
        <v>270</v>
      </c>
      <c r="N8" s="18">
        <v>383</v>
      </c>
      <c r="O8" s="18">
        <v>1535</v>
      </c>
      <c r="P8" s="18">
        <v>2133</v>
      </c>
      <c r="Q8" s="32">
        <v>20746</v>
      </c>
    </row>
    <row r="9" spans="1:17" ht="14.45" customHeight="1">
      <c r="A9" s="31" t="s">
        <v>61</v>
      </c>
      <c r="B9" s="18">
        <v>2444</v>
      </c>
      <c r="C9" s="18">
        <v>1508</v>
      </c>
      <c r="D9" s="18">
        <v>10116</v>
      </c>
      <c r="E9" s="18">
        <v>26</v>
      </c>
      <c r="F9" s="18">
        <v>1294</v>
      </c>
      <c r="G9" s="18">
        <v>1016</v>
      </c>
      <c r="H9" s="18">
        <v>1064</v>
      </c>
      <c r="I9" s="18">
        <v>443</v>
      </c>
      <c r="J9" s="18">
        <v>886</v>
      </c>
      <c r="K9" s="18">
        <v>30</v>
      </c>
      <c r="L9" s="18">
        <v>1325</v>
      </c>
      <c r="M9" s="18">
        <v>262</v>
      </c>
      <c r="N9" s="18">
        <v>357</v>
      </c>
      <c r="O9" s="18">
        <v>1559</v>
      </c>
      <c r="P9" s="18">
        <v>2166</v>
      </c>
      <c r="Q9" s="32">
        <v>21487</v>
      </c>
    </row>
    <row r="10" spans="1:17" ht="14.45" customHeight="1">
      <c r="A10" s="31" t="s">
        <v>62</v>
      </c>
      <c r="B10" s="18">
        <v>2529</v>
      </c>
      <c r="C10" s="18">
        <v>1516</v>
      </c>
      <c r="D10" s="18">
        <v>9828</v>
      </c>
      <c r="E10" s="18">
        <v>23</v>
      </c>
      <c r="F10" s="18">
        <v>1359</v>
      </c>
      <c r="G10" s="18">
        <v>1064</v>
      </c>
      <c r="H10" s="18">
        <v>1082</v>
      </c>
      <c r="I10" s="18">
        <v>476</v>
      </c>
      <c r="J10" s="18">
        <v>912</v>
      </c>
      <c r="K10" s="18">
        <v>14</v>
      </c>
      <c r="L10" s="18">
        <v>1406</v>
      </c>
      <c r="M10" s="18">
        <v>275</v>
      </c>
      <c r="N10" s="18">
        <v>371</v>
      </c>
      <c r="O10" s="18">
        <v>1520</v>
      </c>
      <c r="P10" s="18">
        <v>2230</v>
      </c>
      <c r="Q10" s="32">
        <v>21511</v>
      </c>
    </row>
    <row r="11" spans="1:17" ht="14.45" customHeight="1">
      <c r="A11" s="31" t="s">
        <v>63</v>
      </c>
      <c r="B11" s="18">
        <v>2475</v>
      </c>
      <c r="C11" s="18">
        <v>1467</v>
      </c>
      <c r="D11" s="18">
        <v>9631</v>
      </c>
      <c r="E11" s="18">
        <v>27</v>
      </c>
      <c r="F11" s="18">
        <v>1334</v>
      </c>
      <c r="G11" s="18">
        <v>973</v>
      </c>
      <c r="H11" s="18">
        <v>1015</v>
      </c>
      <c r="I11" s="18">
        <v>449</v>
      </c>
      <c r="J11" s="18">
        <v>868</v>
      </c>
      <c r="K11" s="18">
        <v>12</v>
      </c>
      <c r="L11" s="18">
        <v>1369</v>
      </c>
      <c r="M11" s="18">
        <v>266</v>
      </c>
      <c r="N11" s="18">
        <v>359</v>
      </c>
      <c r="O11" s="18">
        <v>1477</v>
      </c>
      <c r="P11" s="18">
        <v>2143</v>
      </c>
      <c r="Q11" s="32">
        <v>20850</v>
      </c>
    </row>
    <row r="12" spans="1:17" ht="14.45" customHeight="1">
      <c r="A12" s="31" t="s">
        <v>64</v>
      </c>
      <c r="B12" s="18">
        <v>2233</v>
      </c>
      <c r="C12" s="18">
        <v>1365</v>
      </c>
      <c r="D12" s="18">
        <v>8247</v>
      </c>
      <c r="E12" s="18">
        <v>9</v>
      </c>
      <c r="F12" s="18">
        <v>1214</v>
      </c>
      <c r="G12" s="18">
        <v>902</v>
      </c>
      <c r="H12" s="18">
        <v>935</v>
      </c>
      <c r="I12" s="18">
        <v>407</v>
      </c>
      <c r="J12" s="18">
        <v>810</v>
      </c>
      <c r="K12" s="18">
        <v>8</v>
      </c>
      <c r="L12" s="18">
        <v>1221</v>
      </c>
      <c r="M12" s="18">
        <v>239</v>
      </c>
      <c r="N12" s="18">
        <v>310</v>
      </c>
      <c r="O12" s="18">
        <v>1337</v>
      </c>
      <c r="P12" s="18">
        <v>2009</v>
      </c>
      <c r="Q12" s="32">
        <v>18755</v>
      </c>
    </row>
    <row r="13" spans="1:17" ht="14.45" customHeight="1">
      <c r="A13" s="31" t="s">
        <v>65</v>
      </c>
      <c r="B13" s="18">
        <v>2089</v>
      </c>
      <c r="C13" s="18">
        <v>1344</v>
      </c>
      <c r="D13" s="18">
        <v>5582</v>
      </c>
      <c r="E13" s="18">
        <v>9</v>
      </c>
      <c r="F13" s="18">
        <v>1109</v>
      </c>
      <c r="G13" s="18">
        <v>823</v>
      </c>
      <c r="H13" s="18">
        <v>1091</v>
      </c>
      <c r="I13" s="18">
        <v>355</v>
      </c>
      <c r="J13" s="18">
        <v>794</v>
      </c>
      <c r="K13" s="18">
        <v>4</v>
      </c>
      <c r="L13" s="18">
        <v>1161</v>
      </c>
      <c r="M13" s="18">
        <v>244</v>
      </c>
      <c r="N13" s="18">
        <v>300</v>
      </c>
      <c r="O13" s="18">
        <v>1292</v>
      </c>
      <c r="P13" s="18">
        <v>1880</v>
      </c>
      <c r="Q13" s="32">
        <v>15748</v>
      </c>
    </row>
    <row r="14" spans="1:17" ht="14.45" customHeight="1">
      <c r="A14" s="31" t="s">
        <v>66</v>
      </c>
      <c r="B14" s="18">
        <v>1784</v>
      </c>
      <c r="C14" s="18">
        <v>729</v>
      </c>
      <c r="D14" s="18">
        <v>4634</v>
      </c>
      <c r="E14" s="18">
        <v>14</v>
      </c>
      <c r="F14" s="18">
        <v>625</v>
      </c>
      <c r="G14" s="18">
        <v>754</v>
      </c>
      <c r="H14" s="18">
        <v>999</v>
      </c>
      <c r="I14" s="18">
        <v>292</v>
      </c>
      <c r="J14" s="18">
        <v>704</v>
      </c>
      <c r="K14" s="18">
        <v>5</v>
      </c>
      <c r="L14" s="18">
        <v>661</v>
      </c>
      <c r="M14" s="18">
        <v>224</v>
      </c>
      <c r="N14" s="18">
        <v>231</v>
      </c>
      <c r="O14" s="18">
        <v>1074</v>
      </c>
      <c r="P14" s="18">
        <v>1026</v>
      </c>
      <c r="Q14" s="32">
        <v>11958</v>
      </c>
    </row>
    <row r="15" spans="1:17" ht="14.45" customHeight="1">
      <c r="A15" s="31" t="s">
        <v>67</v>
      </c>
      <c r="B15" s="18">
        <v>996</v>
      </c>
      <c r="C15" s="18">
        <v>1293</v>
      </c>
      <c r="D15" s="18">
        <v>5342</v>
      </c>
      <c r="E15" s="18">
        <v>36</v>
      </c>
      <c r="F15" s="18">
        <v>1004</v>
      </c>
      <c r="G15" s="18">
        <v>417</v>
      </c>
      <c r="H15" s="18">
        <v>428</v>
      </c>
      <c r="I15" s="18">
        <v>196</v>
      </c>
      <c r="J15" s="18">
        <v>403</v>
      </c>
      <c r="K15" s="18">
        <v>3</v>
      </c>
      <c r="L15" s="18">
        <v>1141</v>
      </c>
      <c r="M15" s="18">
        <v>120</v>
      </c>
      <c r="N15" s="18">
        <v>91</v>
      </c>
      <c r="O15" s="18">
        <v>538</v>
      </c>
      <c r="P15" s="18">
        <v>1526</v>
      </c>
      <c r="Q15" s="32">
        <v>11877</v>
      </c>
    </row>
    <row r="16" spans="1:17" ht="14.45" customHeight="1">
      <c r="A16" s="31" t="s">
        <v>68</v>
      </c>
      <c r="B16" s="18">
        <v>2251</v>
      </c>
      <c r="C16" s="18">
        <v>1569</v>
      </c>
      <c r="D16" s="18">
        <v>8317</v>
      </c>
      <c r="E16" s="18">
        <v>69</v>
      </c>
      <c r="F16" s="18">
        <v>1375</v>
      </c>
      <c r="G16" s="18">
        <v>938</v>
      </c>
      <c r="H16" s="18">
        <v>912</v>
      </c>
      <c r="I16" s="18">
        <v>437</v>
      </c>
      <c r="J16" s="18">
        <v>820</v>
      </c>
      <c r="K16" s="18">
        <v>10</v>
      </c>
      <c r="L16" s="18">
        <v>1409</v>
      </c>
      <c r="M16" s="18">
        <v>280</v>
      </c>
      <c r="N16" s="18">
        <v>302</v>
      </c>
      <c r="O16" s="18">
        <v>1344</v>
      </c>
      <c r="P16" s="18">
        <v>2071</v>
      </c>
      <c r="Q16" s="32">
        <v>19300</v>
      </c>
    </row>
    <row r="17" spans="1:17" ht="14.45" customHeight="1">
      <c r="A17" s="31" t="s">
        <v>69</v>
      </c>
      <c r="B17" s="18">
        <v>2586</v>
      </c>
      <c r="C17" s="18">
        <v>1635</v>
      </c>
      <c r="D17" s="18">
        <v>10085</v>
      </c>
      <c r="E17" s="18">
        <v>80</v>
      </c>
      <c r="F17" s="18">
        <v>1409</v>
      </c>
      <c r="G17" s="18">
        <v>1156</v>
      </c>
      <c r="H17" s="18">
        <v>1170</v>
      </c>
      <c r="I17" s="18">
        <v>445</v>
      </c>
      <c r="J17" s="18">
        <v>945</v>
      </c>
      <c r="K17" s="18">
        <v>10</v>
      </c>
      <c r="L17" s="18">
        <v>1492</v>
      </c>
      <c r="M17" s="18">
        <v>301</v>
      </c>
      <c r="N17" s="18">
        <v>384</v>
      </c>
      <c r="O17" s="18">
        <v>1657</v>
      </c>
      <c r="P17" s="18">
        <v>2363</v>
      </c>
      <c r="Q17" s="32">
        <v>22216</v>
      </c>
    </row>
    <row r="18" spans="1:17" ht="14.45" customHeight="1">
      <c r="A18" s="31" t="s">
        <v>70</v>
      </c>
      <c r="B18" s="18">
        <v>2440</v>
      </c>
      <c r="C18" s="18">
        <v>1575</v>
      </c>
      <c r="D18" s="18">
        <v>9277</v>
      </c>
      <c r="E18" s="18">
        <v>92</v>
      </c>
      <c r="F18" s="18">
        <v>1335</v>
      </c>
      <c r="G18" s="18">
        <v>1031</v>
      </c>
      <c r="H18" s="18">
        <v>1090</v>
      </c>
      <c r="I18" s="18">
        <v>463</v>
      </c>
      <c r="J18" s="18">
        <v>898</v>
      </c>
      <c r="K18" s="18">
        <v>5</v>
      </c>
      <c r="L18" s="18">
        <v>1345</v>
      </c>
      <c r="M18" s="18">
        <v>269</v>
      </c>
      <c r="N18" s="18">
        <v>366</v>
      </c>
      <c r="O18" s="18">
        <v>1565</v>
      </c>
      <c r="P18" s="18">
        <v>2193</v>
      </c>
      <c r="Q18" s="32">
        <v>20953</v>
      </c>
    </row>
    <row r="19" spans="1:17" ht="14.45" customHeight="1">
      <c r="A19" s="31" t="s">
        <v>71</v>
      </c>
      <c r="B19" s="18">
        <v>2099</v>
      </c>
      <c r="C19" s="18">
        <v>1350</v>
      </c>
      <c r="D19" s="18">
        <v>8071</v>
      </c>
      <c r="E19" s="18">
        <v>51</v>
      </c>
      <c r="F19" s="18">
        <v>1148</v>
      </c>
      <c r="G19" s="18">
        <v>849</v>
      </c>
      <c r="H19" s="18">
        <v>915</v>
      </c>
      <c r="I19" s="18">
        <v>407</v>
      </c>
      <c r="J19" s="18">
        <v>827</v>
      </c>
      <c r="K19" s="18">
        <v>4</v>
      </c>
      <c r="L19" s="18">
        <v>1105</v>
      </c>
      <c r="M19" s="18">
        <v>251</v>
      </c>
      <c r="N19" s="18">
        <v>292</v>
      </c>
      <c r="O19" s="18">
        <v>1301</v>
      </c>
      <c r="P19" s="18">
        <v>1910</v>
      </c>
      <c r="Q19" s="32">
        <v>18217</v>
      </c>
    </row>
    <row r="20" spans="1:17" ht="14.45" customHeight="1">
      <c r="A20" s="33" t="s">
        <v>339</v>
      </c>
      <c r="B20" s="456">
        <v>6425</v>
      </c>
      <c r="C20" s="456">
        <v>4543</v>
      </c>
      <c r="D20" s="456">
        <v>26930</v>
      </c>
      <c r="E20" s="456">
        <v>333</v>
      </c>
      <c r="F20" s="456">
        <v>3230</v>
      </c>
      <c r="G20" s="456">
        <v>2876</v>
      </c>
      <c r="H20" s="456">
        <v>4256</v>
      </c>
      <c r="I20" s="456">
        <v>1155</v>
      </c>
      <c r="J20" s="456">
        <v>2485</v>
      </c>
      <c r="K20" s="456">
        <v>107</v>
      </c>
      <c r="L20" s="456">
        <v>4060</v>
      </c>
      <c r="M20" s="456">
        <v>943</v>
      </c>
      <c r="N20" s="456">
        <v>1149</v>
      </c>
      <c r="O20" s="456">
        <v>5036</v>
      </c>
      <c r="P20" s="456">
        <v>6514</v>
      </c>
      <c r="Q20" s="32">
        <v>48631</v>
      </c>
    </row>
    <row r="21" spans="1:17">
      <c r="A21" s="457" t="s">
        <v>326</v>
      </c>
      <c r="B21" s="458">
        <v>6149</v>
      </c>
      <c r="C21" s="458">
        <v>4222</v>
      </c>
      <c r="D21" s="458">
        <v>26369</v>
      </c>
      <c r="E21" s="458">
        <v>490</v>
      </c>
      <c r="F21" s="458">
        <v>3256</v>
      </c>
      <c r="G21" s="458">
        <v>2878</v>
      </c>
      <c r="H21" s="458">
        <v>3964</v>
      </c>
      <c r="I21" s="458">
        <v>1162</v>
      </c>
      <c r="J21" s="458">
        <v>2306</v>
      </c>
      <c r="K21" s="458">
        <v>4319</v>
      </c>
      <c r="L21" s="458">
        <v>3668</v>
      </c>
      <c r="M21" s="458">
        <v>912</v>
      </c>
      <c r="N21" s="458">
        <v>1090</v>
      </c>
      <c r="O21" s="458">
        <v>4508</v>
      </c>
      <c r="P21" s="458">
        <v>6239</v>
      </c>
      <c r="Q21" s="459">
        <v>50147</v>
      </c>
    </row>
  </sheetData>
  <mergeCells count="1">
    <mergeCell ref="A4:P4"/>
  </mergeCells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S21"/>
  <sheetViews>
    <sheetView zoomScale="85" zoomScaleNormal="85" workbookViewId="0">
      <selection activeCell="M37" sqref="M37"/>
    </sheetView>
  </sheetViews>
  <sheetFormatPr baseColWidth="10" defaultRowHeight="12.75"/>
  <cols>
    <col min="1" max="1" width="9.42578125" customWidth="1"/>
    <col min="2" max="4" width="7.5703125" bestFit="1" customWidth="1"/>
    <col min="5" max="5" width="6.5703125" bestFit="1" customWidth="1"/>
    <col min="6" max="8" width="7.5703125" bestFit="1" customWidth="1"/>
    <col min="9" max="10" width="6.5703125" bestFit="1" customWidth="1"/>
    <col min="11" max="12" width="7.5703125" bestFit="1" customWidth="1"/>
    <col min="13" max="14" width="6.5703125" bestFit="1" customWidth="1"/>
    <col min="15" max="16" width="7.5703125" bestFit="1" customWidth="1"/>
    <col min="17" max="17" width="9.140625" bestFit="1" customWidth="1"/>
  </cols>
  <sheetData>
    <row r="2" spans="1:19" ht="15.75">
      <c r="A2" s="573" t="s">
        <v>370</v>
      </c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</row>
    <row r="3" spans="1:19" ht="40.35" customHeight="1">
      <c r="A3" s="11"/>
    </row>
    <row r="4" spans="1:19" ht="63" customHeight="1">
      <c r="A4" s="95"/>
      <c r="B4" s="177" t="s">
        <v>90</v>
      </c>
      <c r="C4" s="177" t="s">
        <v>89</v>
      </c>
      <c r="D4" s="177" t="s">
        <v>19</v>
      </c>
      <c r="E4" s="177" t="s">
        <v>324</v>
      </c>
      <c r="F4" s="177" t="s">
        <v>88</v>
      </c>
      <c r="G4" s="177" t="s">
        <v>17</v>
      </c>
      <c r="H4" s="177" t="s">
        <v>86</v>
      </c>
      <c r="I4" s="177" t="s">
        <v>91</v>
      </c>
      <c r="J4" s="177" t="s">
        <v>92</v>
      </c>
      <c r="K4" s="177" t="s">
        <v>85</v>
      </c>
      <c r="L4" s="177" t="s">
        <v>93</v>
      </c>
      <c r="M4" s="177" t="s">
        <v>21</v>
      </c>
      <c r="N4" s="177" t="s">
        <v>22</v>
      </c>
      <c r="O4" s="177" t="s">
        <v>87</v>
      </c>
      <c r="P4" s="177" t="s">
        <v>84</v>
      </c>
      <c r="Q4" s="261" t="s">
        <v>1</v>
      </c>
      <c r="S4" s="116"/>
    </row>
    <row r="5" spans="1:19">
      <c r="A5" s="96" t="s">
        <v>60</v>
      </c>
      <c r="B5" s="309">
        <v>26599</v>
      </c>
      <c r="C5" s="310">
        <v>14012</v>
      </c>
      <c r="D5" s="310">
        <v>79260</v>
      </c>
      <c r="E5" s="310">
        <v>108</v>
      </c>
      <c r="F5" s="310">
        <v>13959</v>
      </c>
      <c r="G5" s="310">
        <v>9847</v>
      </c>
      <c r="H5" s="310">
        <v>8653</v>
      </c>
      <c r="I5" s="310">
        <v>4179</v>
      </c>
      <c r="J5" s="310">
        <v>7888</v>
      </c>
      <c r="K5" s="310">
        <v>305</v>
      </c>
      <c r="L5" s="310">
        <v>12565</v>
      </c>
      <c r="M5" s="310">
        <v>2078</v>
      </c>
      <c r="N5" s="310">
        <v>2930</v>
      </c>
      <c r="O5" s="310">
        <v>14553</v>
      </c>
      <c r="P5" s="310">
        <v>20526</v>
      </c>
      <c r="Q5" s="311">
        <v>217462</v>
      </c>
    </row>
    <row r="6" spans="1:19">
      <c r="A6" s="96" t="s">
        <v>61</v>
      </c>
      <c r="B6" s="310">
        <v>24694</v>
      </c>
      <c r="C6" s="310">
        <v>12521</v>
      </c>
      <c r="D6" s="310">
        <v>79581</v>
      </c>
      <c r="E6" s="310">
        <v>27</v>
      </c>
      <c r="F6" s="310">
        <v>13442</v>
      </c>
      <c r="G6" s="310">
        <v>9045</v>
      </c>
      <c r="H6" s="310">
        <v>8133</v>
      </c>
      <c r="I6" s="310">
        <v>3869</v>
      </c>
      <c r="J6" s="310">
        <v>7790</v>
      </c>
      <c r="K6" s="310">
        <v>195</v>
      </c>
      <c r="L6" s="310">
        <v>11887</v>
      </c>
      <c r="M6" s="310">
        <v>1938</v>
      </c>
      <c r="N6" s="310">
        <v>2455</v>
      </c>
      <c r="O6" s="310">
        <v>13123</v>
      </c>
      <c r="P6" s="310">
        <v>18799</v>
      </c>
      <c r="Q6" s="311">
        <v>207499</v>
      </c>
    </row>
    <row r="7" spans="1:19">
      <c r="A7" s="96" t="s">
        <v>62</v>
      </c>
      <c r="B7" s="310">
        <v>26549</v>
      </c>
      <c r="C7" s="310">
        <v>13870</v>
      </c>
      <c r="D7" s="310">
        <v>79964</v>
      </c>
      <c r="E7" s="310">
        <v>160</v>
      </c>
      <c r="F7" s="310">
        <v>14464</v>
      </c>
      <c r="G7" s="310">
        <v>9817</v>
      </c>
      <c r="H7" s="310">
        <v>9572</v>
      </c>
      <c r="I7" s="310">
        <v>4597</v>
      </c>
      <c r="J7" s="310">
        <v>8040</v>
      </c>
      <c r="K7" s="310">
        <v>46</v>
      </c>
      <c r="L7" s="310">
        <v>13782</v>
      </c>
      <c r="M7" s="310">
        <v>2039</v>
      </c>
      <c r="N7" s="310">
        <v>3093</v>
      </c>
      <c r="O7" s="310">
        <v>13402</v>
      </c>
      <c r="P7" s="310">
        <v>19731</v>
      </c>
      <c r="Q7" s="311">
        <v>219126</v>
      </c>
    </row>
    <row r="8" spans="1:19">
      <c r="A8" s="96" t="s">
        <v>63</v>
      </c>
      <c r="B8" s="310">
        <v>24805</v>
      </c>
      <c r="C8" s="310">
        <v>12371</v>
      </c>
      <c r="D8" s="310">
        <v>76210</v>
      </c>
      <c r="E8" s="310">
        <v>76</v>
      </c>
      <c r="F8" s="310">
        <v>13631</v>
      </c>
      <c r="G8" s="310">
        <v>8972</v>
      </c>
      <c r="H8" s="310">
        <v>8145</v>
      </c>
      <c r="I8" s="310">
        <v>3892</v>
      </c>
      <c r="J8" s="310">
        <v>7201</v>
      </c>
      <c r="K8" s="310">
        <v>29</v>
      </c>
      <c r="L8" s="310">
        <v>12449</v>
      </c>
      <c r="M8" s="310">
        <v>1884</v>
      </c>
      <c r="N8" s="310">
        <v>2368</v>
      </c>
      <c r="O8" s="310">
        <v>12255</v>
      </c>
      <c r="P8" s="310">
        <v>18690</v>
      </c>
      <c r="Q8" s="311">
        <v>202978</v>
      </c>
    </row>
    <row r="9" spans="1:19">
      <c r="A9" s="96" t="s">
        <v>64</v>
      </c>
      <c r="B9" s="310">
        <v>22380</v>
      </c>
      <c r="C9" s="310">
        <v>11881</v>
      </c>
      <c r="D9" s="310">
        <v>64724</v>
      </c>
      <c r="E9" s="310">
        <v>28</v>
      </c>
      <c r="F9" s="310">
        <v>12081</v>
      </c>
      <c r="G9" s="310">
        <v>8324</v>
      </c>
      <c r="H9" s="310">
        <v>7226</v>
      </c>
      <c r="I9" s="310">
        <v>3573</v>
      </c>
      <c r="J9" s="310">
        <v>6621</v>
      </c>
      <c r="K9" s="310">
        <v>36</v>
      </c>
      <c r="L9" s="310">
        <v>10925</v>
      </c>
      <c r="M9" s="310">
        <v>1810</v>
      </c>
      <c r="N9" s="310">
        <v>2185</v>
      </c>
      <c r="O9" s="310">
        <v>11449</v>
      </c>
      <c r="P9" s="310">
        <v>17640</v>
      </c>
      <c r="Q9" s="311">
        <v>180883</v>
      </c>
    </row>
    <row r="10" spans="1:19">
      <c r="A10" s="96" t="s">
        <v>65</v>
      </c>
      <c r="B10" s="310">
        <v>18601</v>
      </c>
      <c r="C10" s="310">
        <v>10558</v>
      </c>
      <c r="D10" s="310">
        <v>35427</v>
      </c>
      <c r="E10" s="310">
        <v>69</v>
      </c>
      <c r="F10" s="310">
        <v>10341</v>
      </c>
      <c r="G10" s="310">
        <v>6599</v>
      </c>
      <c r="H10" s="310">
        <v>8455</v>
      </c>
      <c r="I10" s="310">
        <v>2895</v>
      </c>
      <c r="J10" s="310">
        <v>6088</v>
      </c>
      <c r="K10" s="310">
        <v>21</v>
      </c>
      <c r="L10" s="310">
        <v>9654</v>
      </c>
      <c r="M10" s="310">
        <v>1777</v>
      </c>
      <c r="N10" s="310">
        <v>1806</v>
      </c>
      <c r="O10" s="310">
        <v>10362</v>
      </c>
      <c r="P10" s="310">
        <v>15473</v>
      </c>
      <c r="Q10" s="311">
        <v>138126</v>
      </c>
    </row>
    <row r="11" spans="1:19">
      <c r="A11" s="96" t="s">
        <v>66</v>
      </c>
      <c r="B11" s="310">
        <v>15149</v>
      </c>
      <c r="C11" s="310">
        <v>4911</v>
      </c>
      <c r="D11" s="310">
        <v>29477</v>
      </c>
      <c r="E11" s="310">
        <v>48</v>
      </c>
      <c r="F11" s="310">
        <v>4631</v>
      </c>
      <c r="G11" s="310">
        <v>6246</v>
      </c>
      <c r="H11" s="310">
        <v>7486</v>
      </c>
      <c r="I11" s="310">
        <v>2340</v>
      </c>
      <c r="J11" s="310">
        <v>5819</v>
      </c>
      <c r="K11" s="310">
        <v>12</v>
      </c>
      <c r="L11" s="310">
        <v>4552</v>
      </c>
      <c r="M11" s="310">
        <v>1681</v>
      </c>
      <c r="N11" s="310">
        <v>1394</v>
      </c>
      <c r="O11" s="310">
        <v>8982</v>
      </c>
      <c r="P11" s="310">
        <v>6490</v>
      </c>
      <c r="Q11" s="311">
        <v>99218</v>
      </c>
    </row>
    <row r="12" spans="1:19">
      <c r="A12" s="96" t="s">
        <v>67</v>
      </c>
      <c r="B12" s="310">
        <v>7076</v>
      </c>
      <c r="C12" s="310">
        <v>10077</v>
      </c>
      <c r="D12" s="310">
        <v>32880</v>
      </c>
      <c r="E12" s="310">
        <v>565</v>
      </c>
      <c r="F12" s="310">
        <v>9432</v>
      </c>
      <c r="G12" s="310">
        <v>2835</v>
      </c>
      <c r="H12" s="310">
        <v>2477</v>
      </c>
      <c r="I12" s="310">
        <v>1187</v>
      </c>
      <c r="J12" s="310">
        <v>2302</v>
      </c>
      <c r="K12" s="310">
        <v>5</v>
      </c>
      <c r="L12" s="310">
        <v>9686</v>
      </c>
      <c r="M12" s="310">
        <v>686</v>
      </c>
      <c r="N12" s="310">
        <v>481</v>
      </c>
      <c r="O12" s="310">
        <v>3420</v>
      </c>
      <c r="P12" s="310">
        <v>11884</v>
      </c>
      <c r="Q12" s="311">
        <v>94993</v>
      </c>
    </row>
    <row r="13" spans="1:19">
      <c r="A13" s="96" t="s">
        <v>68</v>
      </c>
      <c r="B13" s="310">
        <v>21189</v>
      </c>
      <c r="C13" s="310">
        <v>12970</v>
      </c>
      <c r="D13" s="310">
        <v>61798</v>
      </c>
      <c r="E13" s="310">
        <v>909</v>
      </c>
      <c r="F13" s="310">
        <v>12770</v>
      </c>
      <c r="G13" s="310">
        <v>8050</v>
      </c>
      <c r="H13" s="310">
        <v>7086</v>
      </c>
      <c r="I13" s="310">
        <v>3476</v>
      </c>
      <c r="J13" s="310">
        <v>6573</v>
      </c>
      <c r="K13" s="310">
        <v>22</v>
      </c>
      <c r="L13" s="310">
        <v>12340</v>
      </c>
      <c r="M13" s="310">
        <v>1950</v>
      </c>
      <c r="N13" s="310">
        <v>2212</v>
      </c>
      <c r="O13" s="310">
        <v>11156</v>
      </c>
      <c r="P13" s="310">
        <v>17601</v>
      </c>
      <c r="Q13" s="311">
        <v>180102</v>
      </c>
    </row>
    <row r="14" spans="1:19">
      <c r="A14" s="96" t="s">
        <v>69</v>
      </c>
      <c r="B14" s="310">
        <v>26226</v>
      </c>
      <c r="C14" s="310">
        <v>14385</v>
      </c>
      <c r="D14" s="310">
        <v>81571</v>
      </c>
      <c r="E14" s="310">
        <v>1145</v>
      </c>
      <c r="F14" s="310">
        <v>14546</v>
      </c>
      <c r="G14" s="310">
        <v>10068</v>
      </c>
      <c r="H14" s="310">
        <v>9134</v>
      </c>
      <c r="I14" s="310">
        <v>4013</v>
      </c>
      <c r="J14" s="310">
        <v>8335</v>
      </c>
      <c r="K14" s="310">
        <v>51</v>
      </c>
      <c r="L14" s="310">
        <v>13469</v>
      </c>
      <c r="M14" s="310">
        <v>2221</v>
      </c>
      <c r="N14" s="310">
        <v>2466</v>
      </c>
      <c r="O14" s="310">
        <v>13918</v>
      </c>
      <c r="P14" s="310">
        <v>21250</v>
      </c>
      <c r="Q14" s="311">
        <v>222798</v>
      </c>
      <c r="S14" s="9"/>
    </row>
    <row r="15" spans="1:19">
      <c r="A15" s="96" t="s">
        <v>70</v>
      </c>
      <c r="B15" s="310">
        <v>24624</v>
      </c>
      <c r="C15" s="310">
        <v>14109</v>
      </c>
      <c r="D15" s="310">
        <v>74383</v>
      </c>
      <c r="E15" s="310">
        <v>1190</v>
      </c>
      <c r="F15" s="310">
        <v>13508</v>
      </c>
      <c r="G15" s="310">
        <v>9378</v>
      </c>
      <c r="H15" s="310">
        <v>8658</v>
      </c>
      <c r="I15" s="310">
        <v>4375</v>
      </c>
      <c r="J15" s="310">
        <v>7777</v>
      </c>
      <c r="K15" s="310">
        <v>58</v>
      </c>
      <c r="L15" s="310">
        <v>12662</v>
      </c>
      <c r="M15" s="310">
        <v>2134</v>
      </c>
      <c r="N15" s="310">
        <v>2419</v>
      </c>
      <c r="O15" s="310">
        <v>13115</v>
      </c>
      <c r="P15" s="310">
        <v>20063</v>
      </c>
      <c r="Q15" s="311">
        <v>208453</v>
      </c>
    </row>
    <row r="16" spans="1:19">
      <c r="A16" s="96" t="s">
        <v>71</v>
      </c>
      <c r="B16" s="310">
        <v>19126</v>
      </c>
      <c r="C16" s="310">
        <v>10664</v>
      </c>
      <c r="D16" s="310">
        <v>60543</v>
      </c>
      <c r="E16" s="310">
        <v>445</v>
      </c>
      <c r="F16" s="310">
        <v>10062</v>
      </c>
      <c r="G16" s="310">
        <v>7036</v>
      </c>
      <c r="H16" s="310">
        <v>6662</v>
      </c>
      <c r="I16" s="310">
        <v>3350</v>
      </c>
      <c r="J16" s="310">
        <v>6281</v>
      </c>
      <c r="K16" s="310">
        <v>22</v>
      </c>
      <c r="L16" s="310">
        <v>9260</v>
      </c>
      <c r="M16" s="310">
        <v>1806</v>
      </c>
      <c r="N16" s="310">
        <v>1765</v>
      </c>
      <c r="O16" s="310">
        <v>9914</v>
      </c>
      <c r="P16" s="310">
        <v>15588</v>
      </c>
      <c r="Q16" s="311">
        <v>162524</v>
      </c>
    </row>
    <row r="17" spans="1:17" ht="17.45" customHeight="1">
      <c r="A17" s="460" t="s">
        <v>18</v>
      </c>
      <c r="B17" s="461">
        <f t="shared" ref="B17:Q17" si="0">SUM(B5:B16)</f>
        <v>257018</v>
      </c>
      <c r="C17" s="461">
        <f t="shared" si="0"/>
        <v>142329</v>
      </c>
      <c r="D17" s="461">
        <f t="shared" si="0"/>
        <v>755818</v>
      </c>
      <c r="E17" s="461">
        <f t="shared" si="0"/>
        <v>4770</v>
      </c>
      <c r="F17" s="461">
        <f t="shared" si="0"/>
        <v>142867</v>
      </c>
      <c r="G17" s="461">
        <f t="shared" si="0"/>
        <v>96217</v>
      </c>
      <c r="H17" s="461">
        <f t="shared" si="0"/>
        <v>91687</v>
      </c>
      <c r="I17" s="461">
        <f t="shared" si="0"/>
        <v>41746</v>
      </c>
      <c r="J17" s="461">
        <f t="shared" si="0"/>
        <v>80715</v>
      </c>
      <c r="K17" s="461">
        <f t="shared" si="0"/>
        <v>802</v>
      </c>
      <c r="L17" s="461">
        <f t="shared" si="0"/>
        <v>133231</v>
      </c>
      <c r="M17" s="461">
        <f t="shared" si="0"/>
        <v>22004</v>
      </c>
      <c r="N17" s="461">
        <f t="shared" si="0"/>
        <v>25574</v>
      </c>
      <c r="O17" s="461">
        <f t="shared" si="0"/>
        <v>135649</v>
      </c>
      <c r="P17" s="461">
        <f t="shared" si="0"/>
        <v>203735</v>
      </c>
      <c r="Q17" s="462">
        <f t="shared" si="0"/>
        <v>2134162</v>
      </c>
    </row>
    <row r="18" spans="1:17">
      <c r="A18" s="446">
        <v>2023</v>
      </c>
      <c r="B18" s="463">
        <v>265076</v>
      </c>
      <c r="C18" s="463">
        <v>140550</v>
      </c>
      <c r="D18" s="463">
        <v>783358</v>
      </c>
      <c r="E18" s="463">
        <v>15451</v>
      </c>
      <c r="F18" s="463">
        <v>139745</v>
      </c>
      <c r="G18" s="463">
        <v>100408</v>
      </c>
      <c r="H18" s="463">
        <v>92386</v>
      </c>
      <c r="I18" s="463">
        <v>43637</v>
      </c>
      <c r="J18" s="463">
        <v>76625</v>
      </c>
      <c r="K18" s="463">
        <v>114984</v>
      </c>
      <c r="L18" s="463">
        <v>124974</v>
      </c>
      <c r="M18" s="463">
        <v>23566</v>
      </c>
      <c r="N18" s="463">
        <v>29468</v>
      </c>
      <c r="O18" s="463">
        <v>118897</v>
      </c>
      <c r="P18" s="463">
        <v>213616</v>
      </c>
      <c r="Q18" s="464">
        <v>2282741</v>
      </c>
    </row>
    <row r="20" spans="1:17">
      <c r="A20" s="444" t="s">
        <v>325</v>
      </c>
    </row>
    <row r="21" spans="1:17">
      <c r="P21" s="9"/>
    </row>
  </sheetData>
  <mergeCells count="1">
    <mergeCell ref="A2:Q2"/>
  </mergeCells>
  <printOptions horizontalCentered="1"/>
  <pageMargins left="0.78740157480314965" right="0.19685039370078741" top="0.78740157480314965" bottom="0.51181102362204722" header="0.51181102362204722" footer="0.51181102362204722"/>
  <pageSetup paperSize="9" scale="9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36"/>
  <sheetViews>
    <sheetView zoomScaleNormal="100" zoomScaleSheetLayoutView="85" workbookViewId="0">
      <selection activeCell="M37" sqref="M37"/>
    </sheetView>
  </sheetViews>
  <sheetFormatPr baseColWidth="10" defaultRowHeight="12.75"/>
  <cols>
    <col min="1" max="1" width="10" bestFit="1" customWidth="1"/>
    <col min="2" max="2" width="0.5703125" style="12" customWidth="1"/>
    <col min="3" max="3" width="13.5703125" bestFit="1" customWidth="1"/>
    <col min="4" max="4" width="10" style="12" bestFit="1" customWidth="1"/>
    <col min="5" max="5" width="0.5703125" style="12" customWidth="1"/>
    <col min="6" max="6" width="13.5703125" bestFit="1" customWidth="1"/>
    <col min="7" max="7" width="10" customWidth="1"/>
    <col min="8" max="8" width="0.5703125" style="12" customWidth="1"/>
    <col min="9" max="9" width="14.85546875" customWidth="1"/>
    <col min="10" max="10" width="9.42578125" customWidth="1"/>
    <col min="11" max="11" width="0.5703125" style="12" customWidth="1"/>
    <col min="12" max="12" width="14.85546875" customWidth="1"/>
    <col min="13" max="13" width="10" customWidth="1"/>
    <col min="14" max="14" width="0.5703125" style="12" customWidth="1"/>
    <col min="16" max="16" width="10.140625" customWidth="1"/>
    <col min="17" max="17" width="6.42578125" bestFit="1" customWidth="1"/>
  </cols>
  <sheetData>
    <row r="1" spans="1:17" ht="15.75">
      <c r="A1" s="634" t="s">
        <v>366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634"/>
      <c r="P1" s="634"/>
      <c r="Q1" s="634"/>
    </row>
    <row r="2" spans="1:17" ht="31.5" customHeight="1"/>
    <row r="3" spans="1:17" ht="38.25" customHeight="1">
      <c r="A3" s="636"/>
      <c r="B3" s="631"/>
      <c r="C3" s="638" t="s">
        <v>73</v>
      </c>
      <c r="D3" s="639"/>
      <c r="E3" s="631"/>
      <c r="F3" s="640" t="s">
        <v>74</v>
      </c>
      <c r="G3" s="641"/>
      <c r="H3" s="631"/>
      <c r="I3" s="644" t="s">
        <v>75</v>
      </c>
      <c r="J3" s="645"/>
      <c r="K3" s="631"/>
      <c r="L3" s="642" t="s">
        <v>76</v>
      </c>
      <c r="M3" s="643"/>
      <c r="N3" s="631"/>
      <c r="O3" s="629" t="s">
        <v>256</v>
      </c>
      <c r="P3" s="629"/>
      <c r="Q3" s="630"/>
    </row>
    <row r="4" spans="1:17" ht="34.5" customHeight="1">
      <c r="A4" s="637"/>
      <c r="B4" s="632"/>
      <c r="C4" s="214" t="s">
        <v>178</v>
      </c>
      <c r="D4" s="214" t="s">
        <v>77</v>
      </c>
      <c r="E4" s="632"/>
      <c r="F4" s="214" t="s">
        <v>178</v>
      </c>
      <c r="G4" s="214" t="s">
        <v>77</v>
      </c>
      <c r="H4" s="632"/>
      <c r="I4" s="214" t="s">
        <v>78</v>
      </c>
      <c r="J4" s="214" t="s">
        <v>77</v>
      </c>
      <c r="K4" s="632"/>
      <c r="L4" s="214" t="s">
        <v>78</v>
      </c>
      <c r="M4" s="214" t="s">
        <v>77</v>
      </c>
      <c r="N4" s="632"/>
      <c r="O4" s="215" t="s">
        <v>78</v>
      </c>
      <c r="P4" s="215" t="s">
        <v>77</v>
      </c>
      <c r="Q4" s="216" t="s">
        <v>257</v>
      </c>
    </row>
    <row r="5" spans="1:17" ht="13.5" customHeight="1">
      <c r="A5" s="130" t="s">
        <v>187</v>
      </c>
      <c r="B5" s="632"/>
      <c r="C5" s="312">
        <v>2554</v>
      </c>
      <c r="D5" s="312">
        <v>784</v>
      </c>
      <c r="E5" s="632"/>
      <c r="F5" s="312">
        <v>1914</v>
      </c>
      <c r="G5" s="312">
        <v>1313</v>
      </c>
      <c r="H5" s="632"/>
      <c r="I5" s="312">
        <v>5473</v>
      </c>
      <c r="J5" s="312"/>
      <c r="K5" s="632"/>
      <c r="L5" s="312">
        <v>27034</v>
      </c>
      <c r="M5" s="312">
        <v>1222</v>
      </c>
      <c r="N5" s="632"/>
      <c r="O5" s="282">
        <v>136</v>
      </c>
      <c r="P5" s="282">
        <v>27</v>
      </c>
      <c r="Q5" s="313"/>
    </row>
    <row r="6" spans="1:17" ht="13.5" customHeight="1">
      <c r="A6" s="130" t="s">
        <v>188</v>
      </c>
      <c r="B6" s="632"/>
      <c r="C6" s="312">
        <v>2660</v>
      </c>
      <c r="D6" s="312">
        <v>819</v>
      </c>
      <c r="E6" s="632"/>
      <c r="F6" s="312">
        <v>1957</v>
      </c>
      <c r="G6" s="312">
        <v>1322</v>
      </c>
      <c r="H6" s="632"/>
      <c r="I6" s="312">
        <v>5259</v>
      </c>
      <c r="J6" s="312"/>
      <c r="K6" s="632"/>
      <c r="L6" s="312">
        <v>27381</v>
      </c>
      <c r="M6" s="312">
        <v>1255</v>
      </c>
      <c r="N6" s="632"/>
      <c r="O6" s="282">
        <v>374</v>
      </c>
      <c r="P6" s="282">
        <v>39</v>
      </c>
      <c r="Q6" s="313"/>
    </row>
    <row r="7" spans="1:17" ht="13.5" customHeight="1">
      <c r="A7" s="130" t="s">
        <v>189</v>
      </c>
      <c r="B7" s="632"/>
      <c r="C7" s="312">
        <v>2750</v>
      </c>
      <c r="D7" s="312">
        <v>841</v>
      </c>
      <c r="E7" s="632"/>
      <c r="F7" s="312">
        <v>1713</v>
      </c>
      <c r="G7" s="312">
        <v>1277</v>
      </c>
      <c r="H7" s="632"/>
      <c r="I7" s="312">
        <v>6973</v>
      </c>
      <c r="J7" s="312"/>
      <c r="K7" s="632"/>
      <c r="L7" s="312">
        <v>28915</v>
      </c>
      <c r="M7" s="312">
        <v>1292</v>
      </c>
      <c r="N7" s="632"/>
      <c r="O7" s="282">
        <v>268</v>
      </c>
      <c r="P7" s="282">
        <v>28</v>
      </c>
      <c r="Q7" s="313"/>
    </row>
    <row r="8" spans="1:17" ht="15.75" customHeight="1">
      <c r="A8" s="111" t="s">
        <v>79</v>
      </c>
      <c r="B8" s="632"/>
      <c r="C8" s="314">
        <v>7964</v>
      </c>
      <c r="D8" s="314">
        <v>1374</v>
      </c>
      <c r="E8" s="632"/>
      <c r="F8" s="314">
        <v>5584</v>
      </c>
      <c r="G8" s="314">
        <v>2570</v>
      </c>
      <c r="H8" s="632"/>
      <c r="I8" s="314">
        <v>17705</v>
      </c>
      <c r="J8" s="314">
        <v>762</v>
      </c>
      <c r="K8" s="632"/>
      <c r="L8" s="314">
        <v>83330</v>
      </c>
      <c r="M8" s="314"/>
      <c r="N8" s="632"/>
      <c r="O8" s="479">
        <v>778</v>
      </c>
      <c r="P8" s="479">
        <v>84</v>
      </c>
      <c r="Q8" s="480"/>
    </row>
    <row r="9" spans="1:17" ht="13.5" customHeight="1">
      <c r="A9" s="130" t="s">
        <v>190</v>
      </c>
      <c r="B9" s="632"/>
      <c r="C9" s="312">
        <v>2646</v>
      </c>
      <c r="D9" s="312">
        <v>756</v>
      </c>
      <c r="E9" s="632"/>
      <c r="F9" s="312">
        <v>1854</v>
      </c>
      <c r="G9" s="312">
        <v>1237</v>
      </c>
      <c r="H9" s="632"/>
      <c r="I9" s="312">
        <v>6799</v>
      </c>
      <c r="J9" s="312"/>
      <c r="K9" s="632"/>
      <c r="L9" s="312">
        <v>27682</v>
      </c>
      <c r="M9" s="312">
        <v>1224</v>
      </c>
      <c r="N9" s="632"/>
      <c r="O9" s="283">
        <v>248</v>
      </c>
      <c r="P9" s="282">
        <v>24</v>
      </c>
      <c r="Q9" s="313"/>
    </row>
    <row r="10" spans="1:17" ht="13.5" customHeight="1">
      <c r="A10" s="130" t="s">
        <v>191</v>
      </c>
      <c r="B10" s="632"/>
      <c r="C10" s="312">
        <v>2497</v>
      </c>
      <c r="D10" s="312">
        <v>756</v>
      </c>
      <c r="E10" s="632"/>
      <c r="F10" s="312">
        <v>1834</v>
      </c>
      <c r="G10" s="312">
        <v>1264</v>
      </c>
      <c r="H10" s="632"/>
      <c r="I10" s="312">
        <v>6730</v>
      </c>
      <c r="J10" s="312"/>
      <c r="K10" s="632"/>
      <c r="L10" s="312">
        <v>26833</v>
      </c>
      <c r="M10" s="312">
        <v>1185</v>
      </c>
      <c r="N10" s="632"/>
      <c r="O10" s="282">
        <v>153</v>
      </c>
      <c r="P10" s="282">
        <v>19</v>
      </c>
      <c r="Q10" s="313"/>
    </row>
    <row r="11" spans="1:17" ht="13.5" customHeight="1">
      <c r="A11" s="130" t="s">
        <v>192</v>
      </c>
      <c r="B11" s="632"/>
      <c r="C11" s="312">
        <v>2283</v>
      </c>
      <c r="D11" s="312">
        <v>686</v>
      </c>
      <c r="E11" s="632"/>
      <c r="F11" s="312">
        <v>1852</v>
      </c>
      <c r="G11" s="312">
        <v>1243</v>
      </c>
      <c r="H11" s="632"/>
      <c r="I11" s="312">
        <v>5188</v>
      </c>
      <c r="J11" s="312"/>
      <c r="K11" s="632"/>
      <c r="L11" s="312">
        <v>25602</v>
      </c>
      <c r="M11" s="312">
        <v>1130</v>
      </c>
      <c r="N11" s="632"/>
      <c r="O11" s="282">
        <v>72</v>
      </c>
      <c r="P11" s="282">
        <v>14</v>
      </c>
      <c r="Q11" s="313"/>
    </row>
    <row r="12" spans="1:17" ht="15.75" customHeight="1">
      <c r="A12" s="112" t="s">
        <v>80</v>
      </c>
      <c r="B12" s="632"/>
      <c r="C12" s="314">
        <v>7426</v>
      </c>
      <c r="D12" s="314">
        <v>1207</v>
      </c>
      <c r="E12" s="632"/>
      <c r="F12" s="314">
        <v>5540</v>
      </c>
      <c r="G12" s="314">
        <v>2395</v>
      </c>
      <c r="H12" s="632"/>
      <c r="I12" s="314">
        <v>18717</v>
      </c>
      <c r="J12" s="314"/>
      <c r="K12" s="632"/>
      <c r="L12" s="314">
        <v>80117</v>
      </c>
      <c r="M12" s="314"/>
      <c r="N12" s="632"/>
      <c r="O12" s="479">
        <v>473</v>
      </c>
      <c r="P12" s="479">
        <v>50</v>
      </c>
      <c r="Q12" s="480"/>
    </row>
    <row r="13" spans="1:17" ht="13.5" customHeight="1">
      <c r="A13" s="130" t="s">
        <v>180</v>
      </c>
      <c r="B13" s="632"/>
      <c r="C13" s="312">
        <v>2471</v>
      </c>
      <c r="D13" s="312">
        <v>691</v>
      </c>
      <c r="E13" s="632"/>
      <c r="F13" s="312">
        <v>1809</v>
      </c>
      <c r="G13" s="312">
        <v>1178</v>
      </c>
      <c r="H13" s="632"/>
      <c r="I13" s="312">
        <v>4987</v>
      </c>
      <c r="J13" s="312"/>
      <c r="K13" s="632"/>
      <c r="L13" s="312">
        <v>26474</v>
      </c>
      <c r="M13" s="312">
        <v>1103</v>
      </c>
      <c r="N13" s="632"/>
      <c r="O13" s="315">
        <v>168</v>
      </c>
      <c r="P13" s="282">
        <v>20</v>
      </c>
      <c r="Q13" s="313"/>
    </row>
    <row r="14" spans="1:17" ht="13.5" customHeight="1">
      <c r="A14" s="130" t="s">
        <v>193</v>
      </c>
      <c r="B14" s="632"/>
      <c r="C14" s="312">
        <v>2389</v>
      </c>
      <c r="D14" s="312">
        <v>687</v>
      </c>
      <c r="E14" s="632"/>
      <c r="F14" s="312">
        <v>1815</v>
      </c>
      <c r="G14" s="312">
        <v>1157</v>
      </c>
      <c r="H14" s="632"/>
      <c r="I14" s="312">
        <v>5297</v>
      </c>
      <c r="J14" s="312"/>
      <c r="K14" s="632"/>
      <c r="L14" s="312">
        <v>26660</v>
      </c>
      <c r="M14" s="312">
        <v>1148</v>
      </c>
      <c r="N14" s="632"/>
      <c r="O14" s="315">
        <v>155</v>
      </c>
      <c r="P14" s="282">
        <v>20</v>
      </c>
      <c r="Q14" s="313"/>
    </row>
    <row r="15" spans="1:17" ht="13.5" customHeight="1">
      <c r="A15" s="130" t="s">
        <v>194</v>
      </c>
      <c r="B15" s="632"/>
      <c r="C15" s="312">
        <v>2200</v>
      </c>
      <c r="D15" s="312">
        <v>676</v>
      </c>
      <c r="E15" s="632"/>
      <c r="F15" s="312">
        <v>2032</v>
      </c>
      <c r="G15" s="312">
        <v>1322</v>
      </c>
      <c r="H15" s="632"/>
      <c r="I15" s="312">
        <v>5823</v>
      </c>
      <c r="J15" s="312"/>
      <c r="K15" s="632"/>
      <c r="L15" s="312">
        <v>29928</v>
      </c>
      <c r="M15" s="312">
        <v>1287</v>
      </c>
      <c r="N15" s="632"/>
      <c r="O15" s="282">
        <v>54</v>
      </c>
      <c r="P15" s="282">
        <v>14</v>
      </c>
      <c r="Q15" s="313"/>
    </row>
    <row r="16" spans="1:17" ht="15.75" customHeight="1">
      <c r="A16" s="112" t="s">
        <v>81</v>
      </c>
      <c r="B16" s="632"/>
      <c r="C16" s="314">
        <v>7060</v>
      </c>
      <c r="D16" s="314">
        <v>1148</v>
      </c>
      <c r="E16" s="632"/>
      <c r="F16" s="314">
        <v>5656</v>
      </c>
      <c r="G16" s="314">
        <v>2332</v>
      </c>
      <c r="H16" s="632"/>
      <c r="I16" s="314">
        <v>16107</v>
      </c>
      <c r="J16" s="314"/>
      <c r="K16" s="632"/>
      <c r="L16" s="314">
        <v>83062</v>
      </c>
      <c r="M16" s="314"/>
      <c r="N16" s="632"/>
      <c r="O16" s="479">
        <v>377</v>
      </c>
      <c r="P16" s="479">
        <v>47</v>
      </c>
      <c r="Q16" s="480"/>
    </row>
    <row r="17" spans="1:17" ht="13.5" customHeight="1">
      <c r="A17" s="130" t="s">
        <v>195</v>
      </c>
      <c r="B17" s="632"/>
      <c r="C17" s="312">
        <v>2286</v>
      </c>
      <c r="D17" s="312">
        <v>699</v>
      </c>
      <c r="E17" s="632"/>
      <c r="F17" s="312">
        <v>2193</v>
      </c>
      <c r="G17" s="312">
        <v>1392</v>
      </c>
      <c r="H17" s="632"/>
      <c r="I17" s="312">
        <v>7601</v>
      </c>
      <c r="J17" s="312"/>
      <c r="K17" s="632"/>
      <c r="L17" s="312">
        <v>31849</v>
      </c>
      <c r="M17" s="312">
        <v>1359</v>
      </c>
      <c r="N17" s="632"/>
      <c r="O17" s="282">
        <v>160</v>
      </c>
      <c r="P17" s="282">
        <v>22</v>
      </c>
      <c r="Q17" s="313"/>
    </row>
    <row r="18" spans="1:17" ht="13.5" customHeight="1">
      <c r="A18" s="130" t="s">
        <v>196</v>
      </c>
      <c r="B18" s="632"/>
      <c r="C18" s="312">
        <v>2275</v>
      </c>
      <c r="D18" s="312">
        <v>710</v>
      </c>
      <c r="E18" s="632"/>
      <c r="F18" s="312">
        <v>2104</v>
      </c>
      <c r="G18" s="312">
        <v>1393</v>
      </c>
      <c r="H18" s="632"/>
      <c r="I18" s="312">
        <v>6745</v>
      </c>
      <c r="J18" s="312"/>
      <c r="K18" s="632"/>
      <c r="L18" s="312">
        <v>25847</v>
      </c>
      <c r="M18" s="312">
        <v>1304</v>
      </c>
      <c r="N18" s="632"/>
      <c r="O18" s="282">
        <v>155</v>
      </c>
      <c r="P18" s="282">
        <v>23</v>
      </c>
      <c r="Q18" s="313"/>
    </row>
    <row r="19" spans="1:17" ht="13.5" customHeight="1">
      <c r="A19" s="130" t="s">
        <v>197</v>
      </c>
      <c r="B19" s="632"/>
      <c r="C19" s="312">
        <v>2410</v>
      </c>
      <c r="D19" s="312">
        <v>743</v>
      </c>
      <c r="E19" s="632"/>
      <c r="F19" s="312">
        <v>2158</v>
      </c>
      <c r="G19" s="312">
        <v>1389</v>
      </c>
      <c r="H19" s="632"/>
      <c r="I19" s="312">
        <v>5873</v>
      </c>
      <c r="J19" s="312"/>
      <c r="K19" s="632"/>
      <c r="L19" s="312">
        <v>27685</v>
      </c>
      <c r="M19" s="312">
        <v>1291</v>
      </c>
      <c r="N19" s="632"/>
      <c r="O19" s="282">
        <v>139</v>
      </c>
      <c r="P19" s="282">
        <v>21</v>
      </c>
      <c r="Q19" s="313"/>
    </row>
    <row r="20" spans="1:17" ht="15.75" customHeight="1">
      <c r="A20" s="113" t="s">
        <v>82</v>
      </c>
      <c r="B20" s="632"/>
      <c r="C20" s="314">
        <v>6971</v>
      </c>
      <c r="D20" s="314">
        <v>1224</v>
      </c>
      <c r="E20" s="632"/>
      <c r="F20" s="314">
        <v>6455</v>
      </c>
      <c r="G20" s="314">
        <v>2573</v>
      </c>
      <c r="H20" s="632"/>
      <c r="I20" s="314">
        <v>20219</v>
      </c>
      <c r="J20" s="314"/>
      <c r="K20" s="632"/>
      <c r="L20" s="314">
        <v>85381</v>
      </c>
      <c r="M20" s="314"/>
      <c r="N20" s="632"/>
      <c r="O20" s="479">
        <v>454</v>
      </c>
      <c r="P20" s="479">
        <v>58</v>
      </c>
      <c r="Q20" s="480"/>
    </row>
    <row r="21" spans="1:17" ht="21.75" customHeight="1">
      <c r="A21" s="114" t="s">
        <v>353</v>
      </c>
      <c r="B21" s="632"/>
      <c r="C21" s="316">
        <v>29421</v>
      </c>
      <c r="D21" s="316">
        <v>2514</v>
      </c>
      <c r="E21" s="632"/>
      <c r="F21" s="317">
        <v>23235</v>
      </c>
      <c r="G21" s="317">
        <v>5513</v>
      </c>
      <c r="H21" s="632"/>
      <c r="I21" s="318">
        <v>72748</v>
      </c>
      <c r="J21" s="318">
        <v>2016</v>
      </c>
      <c r="K21" s="632"/>
      <c r="L21" s="319">
        <v>331890</v>
      </c>
      <c r="M21" s="319">
        <v>3471</v>
      </c>
      <c r="N21" s="632"/>
      <c r="O21" s="320">
        <v>2082</v>
      </c>
      <c r="P21" s="320">
        <v>206</v>
      </c>
      <c r="Q21" s="321">
        <v>1093</v>
      </c>
    </row>
    <row r="22" spans="1:17" ht="6" customHeight="1">
      <c r="A22" s="14"/>
      <c r="B22" s="632"/>
      <c r="C22" s="322"/>
      <c r="D22" s="323"/>
      <c r="E22" s="632"/>
      <c r="F22" s="322"/>
      <c r="G22" s="322"/>
      <c r="H22" s="632"/>
      <c r="I22" s="322"/>
      <c r="J22" s="322"/>
      <c r="K22" s="632"/>
      <c r="L22" s="324"/>
      <c r="M22" s="322"/>
      <c r="N22" s="632"/>
      <c r="O22" s="218"/>
      <c r="P22" s="218"/>
      <c r="Q22" s="219"/>
    </row>
    <row r="23" spans="1:17" ht="15">
      <c r="A23" s="220" t="s">
        <v>331</v>
      </c>
      <c r="B23" s="632"/>
      <c r="C23" s="325">
        <v>31226</v>
      </c>
      <c r="D23" s="325">
        <v>2631</v>
      </c>
      <c r="E23" s="632"/>
      <c r="F23" s="326">
        <v>31892</v>
      </c>
      <c r="G23" s="326">
        <v>5685</v>
      </c>
      <c r="H23" s="632"/>
      <c r="I23" s="327">
        <v>53184</v>
      </c>
      <c r="J23" s="327"/>
      <c r="K23" s="632"/>
      <c r="L23" s="328">
        <v>213733</v>
      </c>
      <c r="M23" s="329">
        <v>3173</v>
      </c>
      <c r="N23" s="632"/>
      <c r="O23" s="320">
        <v>3681</v>
      </c>
      <c r="P23" s="320">
        <v>262</v>
      </c>
      <c r="Q23" s="321">
        <v>814</v>
      </c>
    </row>
    <row r="24" spans="1:17" ht="22.5">
      <c r="A24" s="223" t="s">
        <v>354</v>
      </c>
      <c r="B24" s="632"/>
      <c r="C24" s="330">
        <f>+(C21-C23)/C23</f>
        <v>-5.7804393774418754E-2</v>
      </c>
      <c r="D24" s="330">
        <f>+(D21-D23)/D23</f>
        <v>-4.4469783352337512E-2</v>
      </c>
      <c r="E24" s="632"/>
      <c r="F24" s="331">
        <f>+(F21-F23)/F23</f>
        <v>-0.27144738492411891</v>
      </c>
      <c r="G24" s="331">
        <f>+(G21-G23)/G23</f>
        <v>-3.0255057167985929E-2</v>
      </c>
      <c r="H24" s="632"/>
      <c r="I24" s="332">
        <f>+(I21-I23)/I23</f>
        <v>0.3678549939831528</v>
      </c>
      <c r="J24" s="332"/>
      <c r="K24" s="632"/>
      <c r="L24" s="333">
        <f>+(L21-L23)/L23</f>
        <v>0.55282525393832493</v>
      </c>
      <c r="M24" s="334">
        <f>+(M21-M23)/M23</f>
        <v>9.3917428301292155E-2</v>
      </c>
      <c r="N24" s="632"/>
      <c r="O24" s="481">
        <f>+(O21-O23)/O23</f>
        <v>-0.43439282803585982</v>
      </c>
      <c r="P24" s="482">
        <f>+(P21-P23)/P23</f>
        <v>-0.21374045801526717</v>
      </c>
      <c r="Q24" s="483">
        <f>+(Q21-Q23)/Q23</f>
        <v>0.34275184275184273</v>
      </c>
    </row>
    <row r="25" spans="1:17" s="36" customFormat="1">
      <c r="A25" s="224"/>
      <c r="B25" s="632"/>
      <c r="C25" s="335"/>
      <c r="D25" s="335"/>
      <c r="E25" s="632"/>
      <c r="F25" s="335"/>
      <c r="G25" s="335"/>
      <c r="H25" s="632"/>
      <c r="I25" s="335"/>
      <c r="J25" s="335"/>
      <c r="K25" s="632"/>
      <c r="L25" s="335"/>
      <c r="M25" s="336"/>
      <c r="N25" s="632"/>
      <c r="O25" s="135"/>
      <c r="P25" s="135"/>
      <c r="Q25" s="225"/>
    </row>
    <row r="26" spans="1:17" s="36" customFormat="1">
      <c r="A26" s="224" t="s">
        <v>255</v>
      </c>
      <c r="B26" s="632"/>
      <c r="C26" s="325">
        <v>30571</v>
      </c>
      <c r="D26" s="325">
        <v>2459</v>
      </c>
      <c r="E26" s="632"/>
      <c r="F26" s="326">
        <v>30116</v>
      </c>
      <c r="G26" s="326">
        <v>4349</v>
      </c>
      <c r="H26" s="632"/>
      <c r="I26" s="327">
        <v>40198</v>
      </c>
      <c r="J26" s="327"/>
      <c r="K26" s="632"/>
      <c r="L26" s="328">
        <v>151062</v>
      </c>
      <c r="M26" s="328">
        <v>2800</v>
      </c>
      <c r="N26" s="632"/>
      <c r="O26" s="539">
        <v>4352</v>
      </c>
      <c r="P26" s="539">
        <v>354</v>
      </c>
      <c r="Q26" s="540">
        <v>537</v>
      </c>
    </row>
    <row r="27" spans="1:17" s="36" customFormat="1">
      <c r="A27" s="224" t="s">
        <v>186</v>
      </c>
      <c r="B27" s="632"/>
      <c r="C27" s="325">
        <v>30387</v>
      </c>
      <c r="D27" s="325">
        <v>2221</v>
      </c>
      <c r="E27" s="632"/>
      <c r="F27" s="326">
        <v>34063</v>
      </c>
      <c r="G27" s="326">
        <v>4225</v>
      </c>
      <c r="H27" s="632"/>
      <c r="I27" s="327">
        <v>36889</v>
      </c>
      <c r="J27" s="327"/>
      <c r="K27" s="632"/>
      <c r="L27" s="328">
        <v>90616</v>
      </c>
      <c r="M27" s="329">
        <v>2485</v>
      </c>
      <c r="N27" s="632"/>
      <c r="O27" s="221"/>
      <c r="P27" s="221"/>
      <c r="Q27" s="222"/>
    </row>
    <row r="28" spans="1:17">
      <c r="A28" s="220" t="s">
        <v>175</v>
      </c>
      <c r="B28" s="632"/>
      <c r="C28" s="325">
        <v>37648</v>
      </c>
      <c r="D28" s="325">
        <v>3557</v>
      </c>
      <c r="E28" s="632"/>
      <c r="F28" s="326">
        <v>49287</v>
      </c>
      <c r="G28" s="326">
        <v>5417</v>
      </c>
      <c r="H28" s="632"/>
      <c r="I28" s="327">
        <v>33801</v>
      </c>
      <c r="J28" s="327"/>
      <c r="K28" s="632"/>
      <c r="L28" s="328">
        <v>79259</v>
      </c>
      <c r="M28" s="329" t="s">
        <v>177</v>
      </c>
      <c r="N28" s="632"/>
      <c r="O28" s="221"/>
      <c r="P28" s="221"/>
      <c r="Q28" s="222"/>
    </row>
    <row r="29" spans="1:17">
      <c r="A29" s="115" t="s">
        <v>31</v>
      </c>
      <c r="B29" s="633"/>
      <c r="C29" s="337">
        <v>23343</v>
      </c>
      <c r="D29" s="337">
        <v>2349</v>
      </c>
      <c r="E29" s="633"/>
      <c r="F29" s="338">
        <v>27516</v>
      </c>
      <c r="G29" s="338">
        <v>3573</v>
      </c>
      <c r="H29" s="633"/>
      <c r="I29" s="339">
        <v>33801</v>
      </c>
      <c r="J29" s="339"/>
      <c r="K29" s="633"/>
      <c r="L29" s="340">
        <v>18982</v>
      </c>
      <c r="M29" s="340">
        <v>1116</v>
      </c>
      <c r="N29" s="633"/>
      <c r="O29" s="226"/>
      <c r="P29" s="226"/>
      <c r="Q29" s="227"/>
    </row>
    <row r="31" spans="1:17" ht="13.35" customHeight="1">
      <c r="C31" s="635" t="s">
        <v>369</v>
      </c>
      <c r="D31" s="635"/>
      <c r="E31" s="635"/>
      <c r="F31" s="635"/>
      <c r="G31" s="635"/>
      <c r="H31" s="635"/>
      <c r="I31" s="635"/>
      <c r="J31" s="635"/>
      <c r="K31" s="635"/>
      <c r="L31" s="635"/>
      <c r="M31" s="635"/>
      <c r="N31" s="635"/>
      <c r="O31" s="635"/>
    </row>
    <row r="32" spans="1:17">
      <c r="C32" s="635"/>
      <c r="D32" s="635"/>
      <c r="E32" s="635"/>
      <c r="F32" s="635"/>
      <c r="G32" s="635"/>
      <c r="H32" s="635"/>
      <c r="I32" s="635"/>
      <c r="J32" s="635"/>
      <c r="K32" s="635"/>
      <c r="L32" s="635"/>
      <c r="M32" s="635"/>
      <c r="N32" s="635"/>
      <c r="O32" s="635"/>
    </row>
    <row r="33" spans="3:15">
      <c r="C33" s="635"/>
      <c r="D33" s="635"/>
      <c r="E33" s="635"/>
      <c r="F33" s="635"/>
      <c r="G33" s="635"/>
      <c r="H33" s="635"/>
      <c r="I33" s="635"/>
      <c r="J33" s="635"/>
      <c r="K33" s="635"/>
      <c r="L33" s="635"/>
      <c r="M33" s="635"/>
      <c r="N33" s="635"/>
      <c r="O33" s="635"/>
    </row>
    <row r="34" spans="3:15">
      <c r="D34" s="117"/>
      <c r="E34" s="117"/>
      <c r="F34" s="117"/>
      <c r="G34" s="117"/>
      <c r="H34" s="117"/>
      <c r="I34" s="117"/>
      <c r="J34" s="117"/>
      <c r="K34" s="117"/>
      <c r="L34" s="117"/>
      <c r="N34" s="117"/>
    </row>
    <row r="35" spans="3:15">
      <c r="D35" s="117"/>
      <c r="E35" s="117"/>
      <c r="F35" s="117"/>
      <c r="G35" s="117"/>
      <c r="H35" s="117"/>
      <c r="I35" s="117"/>
      <c r="J35" s="117"/>
      <c r="K35" s="117"/>
      <c r="L35" s="117"/>
      <c r="N35" s="117"/>
    </row>
    <row r="36" spans="3:15">
      <c r="D36" s="6"/>
    </row>
  </sheetData>
  <mergeCells count="13">
    <mergeCell ref="O3:Q3"/>
    <mergeCell ref="N3:N29"/>
    <mergeCell ref="A1:Q1"/>
    <mergeCell ref="C31:O33"/>
    <mergeCell ref="A3:A4"/>
    <mergeCell ref="C3:D3"/>
    <mergeCell ref="F3:G3"/>
    <mergeCell ref="L3:M3"/>
    <mergeCell ref="K3:K29"/>
    <mergeCell ref="B3:B29"/>
    <mergeCell ref="E3:E29"/>
    <mergeCell ref="H3:H29"/>
    <mergeCell ref="I3:J3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P21"/>
  <sheetViews>
    <sheetView zoomScale="85" zoomScaleNormal="85" workbookViewId="0">
      <selection activeCell="M37" sqref="M37"/>
    </sheetView>
  </sheetViews>
  <sheetFormatPr baseColWidth="10" defaultColWidth="11.5703125" defaultRowHeight="12.75"/>
  <cols>
    <col min="1" max="1" width="9.42578125" style="110" customWidth="1"/>
    <col min="2" max="5" width="6.85546875" style="110" customWidth="1"/>
    <col min="6" max="6" width="7.140625" style="110" bestFit="1" customWidth="1"/>
    <col min="7" max="12" width="6.85546875" style="110" customWidth="1"/>
    <col min="13" max="13" width="7.140625" style="110" bestFit="1" customWidth="1"/>
    <col min="14" max="15" width="6.85546875" style="110" customWidth="1"/>
    <col min="16" max="16" width="8.5703125" style="110" customWidth="1"/>
    <col min="17" max="16384" width="11.5703125" style="110"/>
  </cols>
  <sheetData>
    <row r="2" spans="1:16" ht="15.75">
      <c r="A2" s="646" t="s">
        <v>343</v>
      </c>
      <c r="B2" s="646"/>
      <c r="C2" s="646"/>
      <c r="D2" s="646"/>
      <c r="E2" s="646"/>
      <c r="F2" s="646"/>
      <c r="G2" s="646"/>
      <c r="H2" s="646"/>
      <c r="I2" s="646"/>
      <c r="J2" s="646"/>
      <c r="K2" s="646"/>
      <c r="L2" s="646"/>
      <c r="M2" s="646"/>
      <c r="N2" s="646"/>
      <c r="O2" s="646"/>
      <c r="P2" s="646"/>
    </row>
    <row r="3" spans="1:16" ht="30.6" customHeight="1">
      <c r="A3" s="212"/>
    </row>
    <row r="4" spans="1:16" ht="63" customHeight="1">
      <c r="A4" s="229"/>
      <c r="B4" s="230" t="s">
        <v>90</v>
      </c>
      <c r="C4" s="230" t="s">
        <v>89</v>
      </c>
      <c r="D4" s="230" t="s">
        <v>19</v>
      </c>
      <c r="E4" s="230" t="s">
        <v>88</v>
      </c>
      <c r="F4" s="230" t="s">
        <v>17</v>
      </c>
      <c r="G4" s="230" t="s">
        <v>86</v>
      </c>
      <c r="H4" s="230" t="s">
        <v>91</v>
      </c>
      <c r="I4" s="230" t="s">
        <v>92</v>
      </c>
      <c r="J4" s="230" t="s">
        <v>85</v>
      </c>
      <c r="K4" s="230" t="s">
        <v>93</v>
      </c>
      <c r="L4" s="230" t="s">
        <v>21</v>
      </c>
      <c r="M4" s="230" t="s">
        <v>22</v>
      </c>
      <c r="N4" s="230" t="s">
        <v>87</v>
      </c>
      <c r="O4" s="230" t="s">
        <v>84</v>
      </c>
      <c r="P4" s="473" t="s">
        <v>203</v>
      </c>
    </row>
    <row r="5" spans="1:16">
      <c r="A5" s="231" t="s">
        <v>60</v>
      </c>
      <c r="B5" s="232">
        <v>871</v>
      </c>
      <c r="C5" s="232">
        <v>378</v>
      </c>
      <c r="D5" s="232">
        <v>4608</v>
      </c>
      <c r="E5" s="232">
        <v>215</v>
      </c>
      <c r="F5" s="232">
        <v>170</v>
      </c>
      <c r="G5" s="232">
        <v>155</v>
      </c>
      <c r="H5" s="232">
        <v>64</v>
      </c>
      <c r="I5" s="232">
        <v>139</v>
      </c>
      <c r="J5" s="232">
        <v>0</v>
      </c>
      <c r="K5" s="233">
        <v>234</v>
      </c>
      <c r="L5" s="232">
        <v>13</v>
      </c>
      <c r="M5" s="232">
        <v>46</v>
      </c>
      <c r="N5" s="232">
        <v>292</v>
      </c>
      <c r="O5" s="234">
        <v>559</v>
      </c>
      <c r="P5" s="474">
        <v>7744</v>
      </c>
    </row>
    <row r="6" spans="1:16">
      <c r="A6" s="231" t="s">
        <v>61</v>
      </c>
      <c r="B6" s="232">
        <v>931</v>
      </c>
      <c r="C6" s="232">
        <v>379</v>
      </c>
      <c r="D6" s="232">
        <v>4637</v>
      </c>
      <c r="E6" s="232">
        <v>252</v>
      </c>
      <c r="F6" s="232">
        <v>167</v>
      </c>
      <c r="G6" s="232">
        <v>143</v>
      </c>
      <c r="H6" s="232">
        <v>53</v>
      </c>
      <c r="I6" s="232">
        <v>159</v>
      </c>
      <c r="J6" s="232">
        <v>0</v>
      </c>
      <c r="K6" s="233">
        <v>258</v>
      </c>
      <c r="L6" s="232">
        <v>25</v>
      </c>
      <c r="M6" s="232">
        <v>47</v>
      </c>
      <c r="N6" s="232">
        <v>306</v>
      </c>
      <c r="O6" s="234">
        <v>578</v>
      </c>
      <c r="P6" s="474">
        <v>7935</v>
      </c>
    </row>
    <row r="7" spans="1:16">
      <c r="A7" s="231" t="s">
        <v>62</v>
      </c>
      <c r="B7" s="232">
        <v>1056</v>
      </c>
      <c r="C7" s="232">
        <v>374</v>
      </c>
      <c r="D7" s="232">
        <v>4472</v>
      </c>
      <c r="E7" s="232">
        <v>255</v>
      </c>
      <c r="F7" s="232">
        <v>182</v>
      </c>
      <c r="G7" s="232">
        <v>130</v>
      </c>
      <c r="H7" s="232">
        <v>47</v>
      </c>
      <c r="I7" s="232">
        <v>170</v>
      </c>
      <c r="J7" s="232">
        <v>0</v>
      </c>
      <c r="K7" s="233">
        <v>351</v>
      </c>
      <c r="L7" s="232">
        <v>26</v>
      </c>
      <c r="M7" s="232">
        <v>36</v>
      </c>
      <c r="N7" s="232">
        <v>298</v>
      </c>
      <c r="O7" s="234">
        <v>603</v>
      </c>
      <c r="P7" s="474">
        <v>8000</v>
      </c>
    </row>
    <row r="8" spans="1:16">
      <c r="A8" s="231" t="s">
        <v>63</v>
      </c>
      <c r="B8" s="232">
        <v>939</v>
      </c>
      <c r="C8" s="232">
        <v>283</v>
      </c>
      <c r="D8" s="232">
        <v>4082</v>
      </c>
      <c r="E8" s="232">
        <v>251</v>
      </c>
      <c r="F8" s="232">
        <v>127</v>
      </c>
      <c r="G8" s="232">
        <v>110</v>
      </c>
      <c r="H8" s="232">
        <v>41</v>
      </c>
      <c r="I8" s="232">
        <v>142</v>
      </c>
      <c r="J8" s="232">
        <v>0</v>
      </c>
      <c r="K8" s="233">
        <v>290</v>
      </c>
      <c r="L8" s="232">
        <v>22</v>
      </c>
      <c r="M8" s="232">
        <v>31</v>
      </c>
      <c r="N8" s="232">
        <v>256</v>
      </c>
      <c r="O8" s="234">
        <v>508</v>
      </c>
      <c r="P8" s="474">
        <v>7082</v>
      </c>
    </row>
    <row r="9" spans="1:16">
      <c r="A9" s="231" t="s">
        <v>64</v>
      </c>
      <c r="B9" s="232">
        <v>767</v>
      </c>
      <c r="C9" s="232">
        <v>273</v>
      </c>
      <c r="D9" s="232">
        <v>3545</v>
      </c>
      <c r="E9" s="232">
        <v>228</v>
      </c>
      <c r="F9" s="232">
        <v>125</v>
      </c>
      <c r="G9" s="232">
        <v>116</v>
      </c>
      <c r="H9" s="232">
        <v>41</v>
      </c>
      <c r="I9" s="232">
        <v>105</v>
      </c>
      <c r="J9" s="232">
        <v>0</v>
      </c>
      <c r="K9" s="233">
        <v>265</v>
      </c>
      <c r="L9" s="232">
        <v>12</v>
      </c>
      <c r="M9" s="232">
        <v>39</v>
      </c>
      <c r="N9" s="232">
        <v>284</v>
      </c>
      <c r="O9" s="234">
        <v>467</v>
      </c>
      <c r="P9" s="474">
        <v>6267</v>
      </c>
    </row>
    <row r="10" spans="1:16">
      <c r="A10" s="231" t="s">
        <v>65</v>
      </c>
      <c r="B10" s="232">
        <v>557</v>
      </c>
      <c r="C10" s="232">
        <v>270</v>
      </c>
      <c r="D10" s="232">
        <v>2065</v>
      </c>
      <c r="E10" s="232">
        <v>209</v>
      </c>
      <c r="F10" s="232">
        <v>105</v>
      </c>
      <c r="G10" s="232">
        <v>106</v>
      </c>
      <c r="H10" s="232">
        <v>26</v>
      </c>
      <c r="I10" s="232">
        <v>113</v>
      </c>
      <c r="J10" s="232">
        <v>0</v>
      </c>
      <c r="K10" s="233">
        <v>198</v>
      </c>
      <c r="L10" s="232">
        <v>15</v>
      </c>
      <c r="M10" s="232">
        <v>28</v>
      </c>
      <c r="N10" s="232">
        <v>211</v>
      </c>
      <c r="O10" s="234">
        <v>292</v>
      </c>
      <c r="P10" s="474">
        <v>4195</v>
      </c>
    </row>
    <row r="11" spans="1:16">
      <c r="A11" s="231" t="s">
        <v>66</v>
      </c>
      <c r="B11" s="232">
        <v>464</v>
      </c>
      <c r="C11" s="232">
        <v>128</v>
      </c>
      <c r="D11" s="232">
        <v>1565</v>
      </c>
      <c r="E11" s="232">
        <v>102</v>
      </c>
      <c r="F11" s="232">
        <v>84</v>
      </c>
      <c r="G11" s="232">
        <v>75</v>
      </c>
      <c r="H11" s="232">
        <v>15</v>
      </c>
      <c r="I11" s="232">
        <v>86</v>
      </c>
      <c r="J11" s="232">
        <v>90</v>
      </c>
      <c r="K11" s="233">
        <v>0</v>
      </c>
      <c r="L11" s="232">
        <v>12</v>
      </c>
      <c r="M11" s="232">
        <v>18</v>
      </c>
      <c r="N11" s="232">
        <v>137</v>
      </c>
      <c r="O11" s="234">
        <v>192</v>
      </c>
      <c r="P11" s="474">
        <v>2968</v>
      </c>
    </row>
    <row r="12" spans="1:16">
      <c r="A12" s="231" t="s">
        <v>67</v>
      </c>
      <c r="B12" s="232">
        <v>294</v>
      </c>
      <c r="C12" s="232">
        <v>227</v>
      </c>
      <c r="D12" s="232">
        <v>2370</v>
      </c>
      <c r="E12" s="232">
        <v>168</v>
      </c>
      <c r="F12" s="232">
        <v>66</v>
      </c>
      <c r="G12" s="232">
        <v>66</v>
      </c>
      <c r="H12" s="232">
        <v>28</v>
      </c>
      <c r="I12" s="232">
        <v>49</v>
      </c>
      <c r="J12" s="232">
        <v>0</v>
      </c>
      <c r="K12" s="233">
        <v>214</v>
      </c>
      <c r="L12" s="232">
        <v>10</v>
      </c>
      <c r="M12" s="232">
        <v>15</v>
      </c>
      <c r="N12" s="232">
        <v>68</v>
      </c>
      <c r="O12" s="234">
        <v>343</v>
      </c>
      <c r="P12" s="474">
        <v>3918</v>
      </c>
    </row>
    <row r="13" spans="1:16">
      <c r="A13" s="231" t="s">
        <v>68</v>
      </c>
      <c r="B13" s="232">
        <v>760</v>
      </c>
      <c r="C13" s="232">
        <v>370</v>
      </c>
      <c r="D13" s="232">
        <v>3637</v>
      </c>
      <c r="E13" s="232">
        <v>222</v>
      </c>
      <c r="F13" s="232">
        <v>130</v>
      </c>
      <c r="G13" s="232">
        <v>92</v>
      </c>
      <c r="H13" s="232">
        <v>43</v>
      </c>
      <c r="I13" s="232">
        <v>148</v>
      </c>
      <c r="J13" s="232">
        <v>0</v>
      </c>
      <c r="K13" s="233">
        <v>236</v>
      </c>
      <c r="L13" s="232">
        <v>13</v>
      </c>
      <c r="M13" s="232">
        <v>30</v>
      </c>
      <c r="N13" s="232">
        <v>216</v>
      </c>
      <c r="O13" s="234">
        <v>513</v>
      </c>
      <c r="P13" s="474">
        <v>6410</v>
      </c>
    </row>
    <row r="14" spans="1:16">
      <c r="A14" s="231" t="s">
        <v>69</v>
      </c>
      <c r="B14" s="232">
        <v>933</v>
      </c>
      <c r="C14" s="232">
        <v>445</v>
      </c>
      <c r="D14" s="232">
        <v>4451</v>
      </c>
      <c r="E14" s="232">
        <v>254</v>
      </c>
      <c r="F14" s="232">
        <v>168</v>
      </c>
      <c r="G14" s="232">
        <v>125</v>
      </c>
      <c r="H14" s="232">
        <v>44</v>
      </c>
      <c r="I14" s="232">
        <v>133</v>
      </c>
      <c r="J14" s="232">
        <v>0</v>
      </c>
      <c r="K14" s="233">
        <v>288</v>
      </c>
      <c r="L14" s="232">
        <v>13</v>
      </c>
      <c r="M14" s="232">
        <v>57</v>
      </c>
      <c r="N14" s="232">
        <v>264</v>
      </c>
      <c r="O14" s="234">
        <v>547</v>
      </c>
      <c r="P14" s="474">
        <v>7722</v>
      </c>
    </row>
    <row r="15" spans="1:16">
      <c r="A15" s="231" t="s">
        <v>70</v>
      </c>
      <c r="B15" s="232">
        <v>839</v>
      </c>
      <c r="C15" s="232">
        <v>397</v>
      </c>
      <c r="D15" s="232">
        <v>4430</v>
      </c>
      <c r="E15" s="232">
        <v>250</v>
      </c>
      <c r="F15" s="232">
        <v>190</v>
      </c>
      <c r="G15" s="232">
        <v>155</v>
      </c>
      <c r="H15" s="232">
        <v>57</v>
      </c>
      <c r="I15" s="232">
        <v>164</v>
      </c>
      <c r="J15" s="232">
        <v>0</v>
      </c>
      <c r="K15" s="233">
        <v>257</v>
      </c>
      <c r="L15" s="232">
        <v>9</v>
      </c>
      <c r="M15" s="232">
        <v>46</v>
      </c>
      <c r="N15" s="232">
        <v>253</v>
      </c>
      <c r="O15" s="234">
        <v>499</v>
      </c>
      <c r="P15" s="474">
        <v>7546</v>
      </c>
    </row>
    <row r="16" spans="1:16">
      <c r="A16" s="231" t="s">
        <v>71</v>
      </c>
      <c r="B16" s="232">
        <v>682</v>
      </c>
      <c r="C16" s="232">
        <v>339</v>
      </c>
      <c r="D16" s="232">
        <v>3485</v>
      </c>
      <c r="E16" s="232">
        <v>221</v>
      </c>
      <c r="F16" s="232">
        <v>129</v>
      </c>
      <c r="G16" s="232">
        <v>131</v>
      </c>
      <c r="H16" s="232">
        <v>62</v>
      </c>
      <c r="I16" s="232">
        <v>153</v>
      </c>
      <c r="J16" s="232">
        <v>0</v>
      </c>
      <c r="K16" s="233">
        <v>206</v>
      </c>
      <c r="L16" s="232">
        <v>21</v>
      </c>
      <c r="M16" s="232">
        <v>29</v>
      </c>
      <c r="N16" s="232">
        <v>263</v>
      </c>
      <c r="O16" s="234">
        <v>494</v>
      </c>
      <c r="P16" s="474">
        <v>6215</v>
      </c>
    </row>
    <row r="17" spans="1:16" ht="24.75" customHeight="1">
      <c r="A17" s="235" t="s">
        <v>259</v>
      </c>
      <c r="B17" s="236">
        <v>9093</v>
      </c>
      <c r="C17" s="236">
        <v>3863</v>
      </c>
      <c r="D17" s="236">
        <v>43347</v>
      </c>
      <c r="E17" s="236">
        <v>2627</v>
      </c>
      <c r="F17" s="236">
        <v>1643</v>
      </c>
      <c r="G17" s="236">
        <v>1404</v>
      </c>
      <c r="H17" s="236">
        <v>521</v>
      </c>
      <c r="I17" s="236">
        <v>1561</v>
      </c>
      <c r="J17" s="236">
        <v>90</v>
      </c>
      <c r="K17" s="236">
        <v>2797</v>
      </c>
      <c r="L17" s="236">
        <v>191</v>
      </c>
      <c r="M17" s="236">
        <v>422</v>
      </c>
      <c r="N17" s="236">
        <v>2848</v>
      </c>
      <c r="O17" s="236">
        <v>5595</v>
      </c>
      <c r="P17" s="475">
        <v>76002</v>
      </c>
    </row>
    <row r="18" spans="1:16">
      <c r="A18" s="476">
        <v>2023</v>
      </c>
      <c r="B18" s="477">
        <v>8479</v>
      </c>
      <c r="C18" s="477">
        <v>3319</v>
      </c>
      <c r="D18" s="477">
        <v>39584</v>
      </c>
      <c r="E18" s="477">
        <v>2568</v>
      </c>
      <c r="F18" s="477">
        <v>1361</v>
      </c>
      <c r="G18" s="477">
        <v>1275</v>
      </c>
      <c r="H18" s="477">
        <v>422</v>
      </c>
      <c r="I18" s="477">
        <v>1389</v>
      </c>
      <c r="J18" s="477">
        <v>1388</v>
      </c>
      <c r="K18" s="477">
        <v>2322</v>
      </c>
      <c r="L18" s="477">
        <v>210</v>
      </c>
      <c r="M18" s="477">
        <v>513</v>
      </c>
      <c r="N18" s="477">
        <v>2060</v>
      </c>
      <c r="O18" s="477">
        <v>5433</v>
      </c>
      <c r="P18" s="478">
        <v>70323</v>
      </c>
    </row>
    <row r="21" spans="1:16">
      <c r="O21" s="237"/>
    </row>
  </sheetData>
  <mergeCells count="1">
    <mergeCell ref="A2:P2"/>
  </mergeCells>
  <printOptions horizontalCentered="1"/>
  <pageMargins left="0.78740157480314965" right="0.19685039370078741" top="0.78740157480314965" bottom="0.51181102362204722" header="0.51181102362204722" footer="0.51181102362204722"/>
  <pageSetup paperSize="9" scale="97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X14"/>
  <sheetViews>
    <sheetView zoomScale="85" zoomScaleNormal="85" workbookViewId="0">
      <selection activeCell="M37" sqref="M37"/>
    </sheetView>
  </sheetViews>
  <sheetFormatPr baseColWidth="10" defaultRowHeight="12.75"/>
  <cols>
    <col min="1" max="1" width="12.5703125" bestFit="1" customWidth="1"/>
    <col min="2" max="4" width="7.42578125" style="9" bestFit="1" customWidth="1"/>
    <col min="5" max="5" width="6.42578125" style="9" bestFit="1" customWidth="1"/>
    <col min="6" max="7" width="7.42578125" style="9" bestFit="1" customWidth="1"/>
    <col min="8" max="10" width="6.42578125" style="9" bestFit="1" customWidth="1"/>
    <col min="11" max="12" width="7.42578125" style="9" bestFit="1" customWidth="1"/>
    <col min="13" max="14" width="6.42578125" style="9" bestFit="1" customWidth="1"/>
    <col min="15" max="16" width="7.42578125" style="9" bestFit="1" customWidth="1"/>
    <col min="17" max="17" width="8.85546875" bestFit="1" customWidth="1"/>
    <col min="18" max="18" width="8.140625" bestFit="1" customWidth="1"/>
  </cols>
  <sheetData>
    <row r="1" spans="1:24" ht="63.6" customHeight="1">
      <c r="A1" s="647" t="s">
        <v>367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647"/>
      <c r="O1" s="647"/>
      <c r="P1" s="647"/>
    </row>
    <row r="2" spans="1:24" ht="66.599999999999994" customHeight="1">
      <c r="A2" s="346"/>
      <c r="B2" s="347" t="s">
        <v>90</v>
      </c>
      <c r="C2" s="347" t="s">
        <v>89</v>
      </c>
      <c r="D2" s="347" t="s">
        <v>19</v>
      </c>
      <c r="E2" s="347" t="s">
        <v>16</v>
      </c>
      <c r="F2" s="347" t="s">
        <v>88</v>
      </c>
      <c r="G2" s="347" t="s">
        <v>17</v>
      </c>
      <c r="H2" s="347" t="s">
        <v>86</v>
      </c>
      <c r="I2" s="347" t="s">
        <v>91</v>
      </c>
      <c r="J2" s="347" t="s">
        <v>92</v>
      </c>
      <c r="K2" s="347" t="s">
        <v>85</v>
      </c>
      <c r="L2" s="347" t="s">
        <v>93</v>
      </c>
      <c r="M2" s="347" t="s">
        <v>21</v>
      </c>
      <c r="N2" s="347" t="s">
        <v>22</v>
      </c>
      <c r="O2" s="347" t="s">
        <v>87</v>
      </c>
      <c r="P2" s="347" t="s">
        <v>84</v>
      </c>
      <c r="Q2" s="348" t="s">
        <v>1</v>
      </c>
      <c r="R2" s="349" t="s">
        <v>224</v>
      </c>
      <c r="X2" s="36"/>
    </row>
    <row r="3" spans="1:24" ht="18" customHeight="1">
      <c r="A3" s="341" t="s">
        <v>97</v>
      </c>
      <c r="B3" s="342">
        <v>122725</v>
      </c>
      <c r="C3" s="343">
        <v>62267</v>
      </c>
      <c r="D3" s="342">
        <v>434232</v>
      </c>
      <c r="E3" s="342">
        <v>84</v>
      </c>
      <c r="F3" s="342">
        <v>67119</v>
      </c>
      <c r="G3" s="342">
        <v>46009</v>
      </c>
      <c r="H3" s="342">
        <v>45481</v>
      </c>
      <c r="I3" s="342">
        <v>19659</v>
      </c>
      <c r="J3" s="342">
        <v>38886</v>
      </c>
      <c r="K3" s="342">
        <v>35</v>
      </c>
      <c r="L3" s="342">
        <v>59460</v>
      </c>
      <c r="M3" s="342">
        <v>11533</v>
      </c>
      <c r="N3" s="342">
        <v>12530</v>
      </c>
      <c r="O3" s="342">
        <v>56656</v>
      </c>
      <c r="P3" s="342">
        <v>96082</v>
      </c>
      <c r="Q3" s="344">
        <f t="shared" ref="Q3:Q12" si="0">SUM(B3:P3)</f>
        <v>1072758</v>
      </c>
      <c r="R3" s="345">
        <f>Q3/$Q$12</f>
        <v>0.50266006048275624</v>
      </c>
      <c r="X3" s="36"/>
    </row>
    <row r="4" spans="1:24" ht="18" customHeight="1">
      <c r="A4" s="97" t="s">
        <v>98</v>
      </c>
      <c r="B4" s="88">
        <v>1085</v>
      </c>
      <c r="C4" s="98">
        <v>972</v>
      </c>
      <c r="D4" s="88">
        <v>2154</v>
      </c>
      <c r="E4" s="88">
        <v>59</v>
      </c>
      <c r="F4" s="88">
        <v>987</v>
      </c>
      <c r="G4" s="88">
        <v>716</v>
      </c>
      <c r="H4" s="88">
        <v>912</v>
      </c>
      <c r="I4" s="88">
        <v>166</v>
      </c>
      <c r="J4" s="88">
        <v>529</v>
      </c>
      <c r="K4" s="88">
        <v>0</v>
      </c>
      <c r="L4" s="88">
        <v>1500</v>
      </c>
      <c r="M4" s="88">
        <v>342</v>
      </c>
      <c r="N4" s="88">
        <v>476</v>
      </c>
      <c r="O4" s="88">
        <v>1053</v>
      </c>
      <c r="P4" s="88">
        <v>1991</v>
      </c>
      <c r="Q4" s="89">
        <f t="shared" si="0"/>
        <v>12942</v>
      </c>
      <c r="R4" s="253">
        <f t="shared" ref="R4:R11" si="1">Q4/$Q$12</f>
        <v>6.0642069346188337E-3</v>
      </c>
      <c r="X4" s="36"/>
    </row>
    <row r="5" spans="1:24" ht="18" customHeight="1">
      <c r="A5" s="97" t="s">
        <v>59</v>
      </c>
      <c r="B5" s="88">
        <v>0</v>
      </c>
      <c r="C5" s="98">
        <v>0</v>
      </c>
      <c r="D5" s="88">
        <v>152</v>
      </c>
      <c r="E5" s="88">
        <v>381</v>
      </c>
      <c r="F5" s="88">
        <v>0</v>
      </c>
      <c r="G5" s="88">
        <v>0</v>
      </c>
      <c r="H5" s="88">
        <v>0</v>
      </c>
      <c r="I5" s="88">
        <v>0</v>
      </c>
      <c r="J5" s="88">
        <v>0</v>
      </c>
      <c r="K5" s="88">
        <v>0</v>
      </c>
      <c r="L5" s="88">
        <v>0</v>
      </c>
      <c r="M5" s="88">
        <v>0</v>
      </c>
      <c r="N5" s="88">
        <v>0</v>
      </c>
      <c r="O5" s="88">
        <v>0</v>
      </c>
      <c r="P5" s="88">
        <v>0</v>
      </c>
      <c r="Q5" s="89">
        <f t="shared" si="0"/>
        <v>533</v>
      </c>
      <c r="R5" s="253">
        <f t="shared" si="1"/>
        <v>2.4974673900106929E-4</v>
      </c>
      <c r="X5" s="36"/>
    </row>
    <row r="6" spans="1:24" ht="18" customHeight="1">
      <c r="A6" s="97" t="s">
        <v>99</v>
      </c>
      <c r="B6" s="88">
        <v>73</v>
      </c>
      <c r="C6" s="98">
        <v>0</v>
      </c>
      <c r="D6" s="88">
        <v>391</v>
      </c>
      <c r="E6" s="88">
        <v>0</v>
      </c>
      <c r="F6" s="88">
        <v>0</v>
      </c>
      <c r="G6" s="88">
        <v>2</v>
      </c>
      <c r="H6" s="88">
        <v>18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  <c r="O6" s="88">
        <v>3</v>
      </c>
      <c r="P6" s="88">
        <v>96</v>
      </c>
      <c r="Q6" s="89">
        <f t="shared" si="0"/>
        <v>583</v>
      </c>
      <c r="R6" s="253">
        <f t="shared" si="1"/>
        <v>2.7317513853212643E-4</v>
      </c>
      <c r="X6" s="36"/>
    </row>
    <row r="7" spans="1:24" ht="18" customHeight="1">
      <c r="A7" s="97" t="s">
        <v>100</v>
      </c>
      <c r="B7" s="88">
        <v>4139</v>
      </c>
      <c r="C7" s="98">
        <v>1279</v>
      </c>
      <c r="D7" s="88">
        <v>9346</v>
      </c>
      <c r="E7" s="88">
        <v>3575</v>
      </c>
      <c r="F7" s="88">
        <v>2727</v>
      </c>
      <c r="G7" s="88">
        <v>3156</v>
      </c>
      <c r="H7" s="88">
        <v>1625</v>
      </c>
      <c r="I7" s="88">
        <v>965</v>
      </c>
      <c r="J7" s="88">
        <v>3981</v>
      </c>
      <c r="K7" s="88">
        <v>121</v>
      </c>
      <c r="L7" s="88">
        <v>3284</v>
      </c>
      <c r="M7" s="88">
        <v>1043</v>
      </c>
      <c r="N7" s="88">
        <v>1189</v>
      </c>
      <c r="O7" s="88">
        <v>4767</v>
      </c>
      <c r="P7" s="88">
        <v>4901</v>
      </c>
      <c r="Q7" s="89">
        <f t="shared" si="0"/>
        <v>46098</v>
      </c>
      <c r="R7" s="253">
        <f t="shared" si="1"/>
        <v>2.1600047231653454E-2</v>
      </c>
      <c r="X7" s="36"/>
    </row>
    <row r="8" spans="1:24" ht="18" customHeight="1">
      <c r="A8" s="97" t="s">
        <v>101</v>
      </c>
      <c r="B8" s="88">
        <v>2682</v>
      </c>
      <c r="C8" s="98">
        <v>1212</v>
      </c>
      <c r="D8" s="88">
        <v>7182</v>
      </c>
      <c r="E8" s="88">
        <v>291</v>
      </c>
      <c r="F8" s="88">
        <v>1763</v>
      </c>
      <c r="G8" s="88">
        <v>1801</v>
      </c>
      <c r="H8" s="88">
        <v>669</v>
      </c>
      <c r="I8" s="88">
        <v>163</v>
      </c>
      <c r="J8" s="88">
        <v>953</v>
      </c>
      <c r="K8" s="88">
        <v>317</v>
      </c>
      <c r="L8" s="88">
        <v>1315</v>
      </c>
      <c r="M8" s="88">
        <v>98</v>
      </c>
      <c r="N8" s="88">
        <v>399</v>
      </c>
      <c r="O8" s="88">
        <v>2087</v>
      </c>
      <c r="P8" s="88">
        <v>1934</v>
      </c>
      <c r="Q8" s="89">
        <f t="shared" si="0"/>
        <v>22866</v>
      </c>
      <c r="R8" s="253">
        <f t="shared" si="1"/>
        <v>1.0714275673543059E-2</v>
      </c>
      <c r="X8" s="36"/>
    </row>
    <row r="9" spans="1:24" ht="18" customHeight="1">
      <c r="A9" s="97" t="s">
        <v>94</v>
      </c>
      <c r="B9" s="88">
        <v>120227</v>
      </c>
      <c r="C9" s="98">
        <v>72460</v>
      </c>
      <c r="D9" s="88">
        <v>246671</v>
      </c>
      <c r="E9" s="88">
        <v>46</v>
      </c>
      <c r="F9" s="88">
        <v>64909</v>
      </c>
      <c r="G9" s="88">
        <v>41216</v>
      </c>
      <c r="H9" s="88">
        <v>40282</v>
      </c>
      <c r="I9" s="88">
        <v>19838</v>
      </c>
      <c r="J9" s="88">
        <v>34316</v>
      </c>
      <c r="K9" s="88">
        <v>112</v>
      </c>
      <c r="L9" s="88">
        <v>63454</v>
      </c>
      <c r="M9" s="88">
        <v>8493</v>
      </c>
      <c r="N9" s="88">
        <v>10512</v>
      </c>
      <c r="O9" s="88">
        <v>66384</v>
      </c>
      <c r="P9" s="88">
        <v>91276</v>
      </c>
      <c r="Q9" s="89">
        <f t="shared" si="0"/>
        <v>880196</v>
      </c>
      <c r="R9" s="253">
        <f t="shared" si="1"/>
        <v>0.41243167107276768</v>
      </c>
      <c r="X9" s="36"/>
    </row>
    <row r="10" spans="1:24" ht="18" customHeight="1">
      <c r="A10" s="97" t="s">
        <v>102</v>
      </c>
      <c r="B10" s="88">
        <v>4746</v>
      </c>
      <c r="C10" s="98">
        <v>2819</v>
      </c>
      <c r="D10" s="88">
        <v>42109</v>
      </c>
      <c r="E10" s="88">
        <v>4</v>
      </c>
      <c r="F10" s="88">
        <v>3573</v>
      </c>
      <c r="G10" s="88">
        <v>2139</v>
      </c>
      <c r="H10" s="88">
        <v>1672</v>
      </c>
      <c r="I10" s="88">
        <v>683</v>
      </c>
      <c r="J10" s="88">
        <v>976</v>
      </c>
      <c r="K10" s="88">
        <v>6</v>
      </c>
      <c r="L10" s="88">
        <v>2637</v>
      </c>
      <c r="M10" s="88">
        <v>383</v>
      </c>
      <c r="N10" s="88">
        <v>208</v>
      </c>
      <c r="O10" s="88">
        <v>3627</v>
      </c>
      <c r="P10" s="88">
        <v>5393</v>
      </c>
      <c r="Q10" s="89">
        <f t="shared" si="0"/>
        <v>70975</v>
      </c>
      <c r="R10" s="253">
        <f t="shared" si="1"/>
        <v>3.325661313433563E-2</v>
      </c>
      <c r="X10" s="36"/>
    </row>
    <row r="11" spans="1:24" ht="18" customHeight="1">
      <c r="A11" s="97" t="s">
        <v>103</v>
      </c>
      <c r="B11" s="88">
        <v>1341</v>
      </c>
      <c r="C11" s="98">
        <v>1320</v>
      </c>
      <c r="D11" s="88">
        <v>13581</v>
      </c>
      <c r="E11" s="88">
        <v>330</v>
      </c>
      <c r="F11" s="88">
        <v>1789</v>
      </c>
      <c r="G11" s="88">
        <v>1178</v>
      </c>
      <c r="H11" s="88">
        <v>1028</v>
      </c>
      <c r="I11" s="88">
        <v>272</v>
      </c>
      <c r="J11" s="88">
        <v>1074</v>
      </c>
      <c r="K11" s="88">
        <v>211</v>
      </c>
      <c r="L11" s="88">
        <v>1581</v>
      </c>
      <c r="M11" s="88">
        <v>112</v>
      </c>
      <c r="N11" s="88">
        <v>260</v>
      </c>
      <c r="O11" s="88">
        <v>1072</v>
      </c>
      <c r="P11" s="88">
        <v>2062</v>
      </c>
      <c r="Q11" s="89">
        <f t="shared" si="0"/>
        <v>27211</v>
      </c>
      <c r="R11" s="253">
        <f t="shared" si="1"/>
        <v>1.2750203592791925E-2</v>
      </c>
      <c r="X11" s="36"/>
    </row>
    <row r="12" spans="1:24" ht="21" customHeight="1">
      <c r="A12" s="99" t="s">
        <v>1</v>
      </c>
      <c r="B12" s="301">
        <f t="shared" ref="B12:P12" si="2">SUM(B3:B11)</f>
        <v>257018</v>
      </c>
      <c r="C12" s="301">
        <f t="shared" si="2"/>
        <v>142329</v>
      </c>
      <c r="D12" s="301">
        <f t="shared" si="2"/>
        <v>755818</v>
      </c>
      <c r="E12" s="301">
        <f t="shared" si="2"/>
        <v>4770</v>
      </c>
      <c r="F12" s="301">
        <f t="shared" si="2"/>
        <v>142867</v>
      </c>
      <c r="G12" s="301">
        <f t="shared" si="2"/>
        <v>96217</v>
      </c>
      <c r="H12" s="301">
        <f t="shared" si="2"/>
        <v>91687</v>
      </c>
      <c r="I12" s="301">
        <f t="shared" si="2"/>
        <v>41746</v>
      </c>
      <c r="J12" s="301">
        <f t="shared" si="2"/>
        <v>80715</v>
      </c>
      <c r="K12" s="301">
        <f t="shared" si="2"/>
        <v>802</v>
      </c>
      <c r="L12" s="301">
        <f t="shared" si="2"/>
        <v>133231</v>
      </c>
      <c r="M12" s="301">
        <f t="shared" si="2"/>
        <v>22004</v>
      </c>
      <c r="N12" s="301">
        <f t="shared" si="2"/>
        <v>25574</v>
      </c>
      <c r="O12" s="301">
        <f t="shared" si="2"/>
        <v>135649</v>
      </c>
      <c r="P12" s="301">
        <f t="shared" si="2"/>
        <v>203735</v>
      </c>
      <c r="Q12" s="301">
        <f t="shared" si="0"/>
        <v>2134162</v>
      </c>
      <c r="R12" s="350">
        <f>SUM(R3:R11)</f>
        <v>0.99999999999999989</v>
      </c>
      <c r="X12" s="36"/>
    </row>
    <row r="13" spans="1:24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36"/>
      <c r="S13" s="36"/>
      <c r="T13" s="36"/>
      <c r="U13" s="36"/>
      <c r="V13" s="36"/>
      <c r="W13" s="36"/>
      <c r="X13" s="36"/>
    </row>
    <row r="14" spans="1:24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5"/>
      <c r="S14" s="36"/>
      <c r="T14" s="36"/>
      <c r="U14" s="36"/>
      <c r="V14" s="36"/>
      <c r="W14" s="36"/>
      <c r="X14" s="36"/>
    </row>
  </sheetData>
  <mergeCells count="1">
    <mergeCell ref="A1:P1"/>
  </mergeCells>
  <printOptions horizontalCentered="1"/>
  <pageMargins left="0.78740157480314965" right="0.19685039370078741" top="0.59055118110236227" bottom="0.19685039370078741" header="0.11811023622047245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P24"/>
  <sheetViews>
    <sheetView zoomScale="70" zoomScaleNormal="70" workbookViewId="0">
      <pane xSplit="1" ySplit="2" topLeftCell="B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baseColWidth="10" defaultColWidth="11.42578125" defaultRowHeight="14.25"/>
  <cols>
    <col min="1" max="1" width="11.42578125" style="118"/>
    <col min="2" max="2" width="7.42578125" style="125" customWidth="1"/>
    <col min="3" max="15" width="6.5703125" style="125" customWidth="1"/>
    <col min="16" max="16" width="6.5703125" style="118" customWidth="1"/>
    <col min="17" max="16384" width="11.42578125" style="118"/>
  </cols>
  <sheetData>
    <row r="1" spans="1:16" ht="53.25" customHeight="1">
      <c r="A1" s="566" t="s">
        <v>344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</row>
    <row r="2" spans="1:16" ht="68.25">
      <c r="A2" s="434" t="s">
        <v>345</v>
      </c>
      <c r="B2" s="119" t="s">
        <v>19</v>
      </c>
      <c r="C2" s="435"/>
      <c r="D2" s="119" t="s">
        <v>84</v>
      </c>
      <c r="E2" s="119" t="s">
        <v>322</v>
      </c>
      <c r="F2" s="119" t="s">
        <v>86</v>
      </c>
      <c r="G2" s="119" t="s">
        <v>17</v>
      </c>
      <c r="H2" s="119" t="s">
        <v>87</v>
      </c>
      <c r="I2" s="119" t="s">
        <v>88</v>
      </c>
      <c r="J2" s="119" t="s">
        <v>89</v>
      </c>
      <c r="K2" s="119" t="s">
        <v>90</v>
      </c>
      <c r="L2" s="119" t="s">
        <v>21</v>
      </c>
      <c r="M2" s="119" t="s">
        <v>91</v>
      </c>
      <c r="N2" s="119" t="s">
        <v>22</v>
      </c>
      <c r="O2" s="119" t="s">
        <v>92</v>
      </c>
      <c r="P2" s="120" t="s">
        <v>93</v>
      </c>
    </row>
    <row r="3" spans="1:16" ht="17.25" customHeight="1">
      <c r="A3" s="436" t="s">
        <v>60</v>
      </c>
      <c r="B3" s="121">
        <v>26</v>
      </c>
      <c r="C3" s="437"/>
      <c r="D3" s="121">
        <v>22</v>
      </c>
      <c r="E3" s="437"/>
      <c r="F3" s="121">
        <v>22</v>
      </c>
      <c r="G3" s="121">
        <v>22</v>
      </c>
      <c r="H3" s="121">
        <v>22</v>
      </c>
      <c r="I3" s="121">
        <v>22</v>
      </c>
      <c r="J3" s="121">
        <v>22</v>
      </c>
      <c r="K3" s="121">
        <v>22</v>
      </c>
      <c r="L3" s="121">
        <v>18</v>
      </c>
      <c r="M3" s="121">
        <v>22</v>
      </c>
      <c r="N3" s="121">
        <v>18</v>
      </c>
      <c r="O3" s="121">
        <v>22</v>
      </c>
      <c r="P3" s="122">
        <v>18</v>
      </c>
    </row>
    <row r="4" spans="1:16" ht="17.25" customHeight="1">
      <c r="A4" s="436" t="s">
        <v>61</v>
      </c>
      <c r="B4" s="121">
        <v>25</v>
      </c>
      <c r="C4" s="437"/>
      <c r="D4" s="121">
        <v>21</v>
      </c>
      <c r="E4" s="437"/>
      <c r="F4" s="121">
        <v>21</v>
      </c>
      <c r="G4" s="121">
        <v>21</v>
      </c>
      <c r="H4" s="121">
        <v>21</v>
      </c>
      <c r="I4" s="121">
        <v>21</v>
      </c>
      <c r="J4" s="121">
        <v>21</v>
      </c>
      <c r="K4" s="121">
        <v>21</v>
      </c>
      <c r="L4" s="121">
        <v>16</v>
      </c>
      <c r="M4" s="121">
        <v>21</v>
      </c>
      <c r="N4" s="121">
        <v>16</v>
      </c>
      <c r="O4" s="121">
        <v>21</v>
      </c>
      <c r="P4" s="122">
        <v>16</v>
      </c>
    </row>
    <row r="5" spans="1:16" ht="17.25" customHeight="1">
      <c r="A5" s="436" t="s">
        <v>62</v>
      </c>
      <c r="B5" s="121">
        <v>26</v>
      </c>
      <c r="C5" s="437"/>
      <c r="D5" s="121">
        <v>22</v>
      </c>
      <c r="E5" s="437"/>
      <c r="F5" s="121">
        <v>22</v>
      </c>
      <c r="G5" s="121">
        <v>22</v>
      </c>
      <c r="H5" s="121">
        <v>22</v>
      </c>
      <c r="I5" s="121">
        <v>22</v>
      </c>
      <c r="J5" s="121">
        <v>22</v>
      </c>
      <c r="K5" s="121">
        <v>22</v>
      </c>
      <c r="L5" s="121">
        <v>18</v>
      </c>
      <c r="M5" s="121">
        <v>22</v>
      </c>
      <c r="N5" s="121">
        <v>18</v>
      </c>
      <c r="O5" s="121">
        <v>22</v>
      </c>
      <c r="P5" s="121">
        <v>18</v>
      </c>
    </row>
    <row r="6" spans="1:16" ht="17.25" customHeight="1">
      <c r="A6" s="436" t="s">
        <v>63</v>
      </c>
      <c r="B6" s="121">
        <v>25</v>
      </c>
      <c r="C6" s="437"/>
      <c r="D6" s="121">
        <v>21</v>
      </c>
      <c r="E6" s="437"/>
      <c r="F6" s="121">
        <v>21</v>
      </c>
      <c r="G6" s="121">
        <v>21</v>
      </c>
      <c r="H6" s="121">
        <v>21</v>
      </c>
      <c r="I6" s="121">
        <v>21</v>
      </c>
      <c r="J6" s="121">
        <v>21</v>
      </c>
      <c r="K6" s="121">
        <v>21</v>
      </c>
      <c r="L6" s="121">
        <v>17</v>
      </c>
      <c r="M6" s="121">
        <v>21</v>
      </c>
      <c r="N6" s="121">
        <v>17</v>
      </c>
      <c r="O6" s="121">
        <v>21</v>
      </c>
      <c r="P6" s="122">
        <v>17</v>
      </c>
    </row>
    <row r="7" spans="1:16" ht="17.25" customHeight="1">
      <c r="A7" s="436" t="s">
        <v>64</v>
      </c>
      <c r="B7" s="121">
        <v>20</v>
      </c>
      <c r="C7" s="437"/>
      <c r="D7" s="121">
        <v>20</v>
      </c>
      <c r="E7" s="437"/>
      <c r="F7" s="121">
        <v>20</v>
      </c>
      <c r="G7" s="121">
        <v>20</v>
      </c>
      <c r="H7" s="121">
        <v>20</v>
      </c>
      <c r="I7" s="121">
        <v>20</v>
      </c>
      <c r="J7" s="121">
        <v>20</v>
      </c>
      <c r="K7" s="121">
        <v>20</v>
      </c>
      <c r="L7" s="121">
        <v>16</v>
      </c>
      <c r="M7" s="121">
        <v>16</v>
      </c>
      <c r="N7" s="121">
        <v>16</v>
      </c>
      <c r="O7" s="121">
        <v>20</v>
      </c>
      <c r="P7" s="121">
        <v>16</v>
      </c>
    </row>
    <row r="8" spans="1:16" ht="17.25" customHeight="1">
      <c r="A8" s="436" t="s">
        <v>65</v>
      </c>
      <c r="B8" s="121">
        <v>11</v>
      </c>
      <c r="C8" s="437"/>
      <c r="D8" s="121">
        <v>21</v>
      </c>
      <c r="E8" s="437"/>
      <c r="F8" s="121">
        <v>21</v>
      </c>
      <c r="G8" s="121">
        <v>21</v>
      </c>
      <c r="H8" s="121">
        <v>21</v>
      </c>
      <c r="I8" s="121">
        <v>21</v>
      </c>
      <c r="J8" s="121">
        <v>21</v>
      </c>
      <c r="K8" s="121">
        <v>21</v>
      </c>
      <c r="L8" s="121">
        <v>17</v>
      </c>
      <c r="M8" s="121">
        <v>17</v>
      </c>
      <c r="N8" s="121">
        <v>17</v>
      </c>
      <c r="O8" s="121">
        <v>21</v>
      </c>
      <c r="P8" s="122">
        <v>17</v>
      </c>
    </row>
    <row r="9" spans="1:16" ht="17.25" customHeight="1">
      <c r="A9" s="436" t="s">
        <v>66</v>
      </c>
      <c r="B9" s="121">
        <v>12</v>
      </c>
      <c r="C9" s="437"/>
      <c r="D9" s="121">
        <v>10</v>
      </c>
      <c r="E9" s="437"/>
      <c r="F9" s="121">
        <v>22</v>
      </c>
      <c r="G9" s="121">
        <v>22</v>
      </c>
      <c r="H9" s="121">
        <v>21</v>
      </c>
      <c r="I9" s="121">
        <v>10</v>
      </c>
      <c r="J9" s="121">
        <v>10</v>
      </c>
      <c r="K9" s="121">
        <v>22</v>
      </c>
      <c r="L9" s="121">
        <v>18</v>
      </c>
      <c r="M9" s="121">
        <v>18</v>
      </c>
      <c r="N9" s="121">
        <v>18</v>
      </c>
      <c r="O9" s="121">
        <v>22</v>
      </c>
      <c r="P9" s="122">
        <v>8</v>
      </c>
    </row>
    <row r="10" spans="1:16" ht="17.25" customHeight="1">
      <c r="A10" s="436" t="s">
        <v>67</v>
      </c>
      <c r="B10" s="121">
        <v>13</v>
      </c>
      <c r="C10" s="437"/>
      <c r="D10" s="121">
        <v>19</v>
      </c>
      <c r="E10" s="437"/>
      <c r="F10" s="121">
        <v>8</v>
      </c>
      <c r="G10" s="121">
        <v>8</v>
      </c>
      <c r="H10" s="121">
        <v>8</v>
      </c>
      <c r="I10" s="121">
        <v>19</v>
      </c>
      <c r="J10" s="121">
        <v>19</v>
      </c>
      <c r="K10" s="121">
        <v>8</v>
      </c>
      <c r="L10" s="121">
        <v>6</v>
      </c>
      <c r="M10" s="121">
        <v>6</v>
      </c>
      <c r="N10" s="121">
        <v>6</v>
      </c>
      <c r="O10" s="121">
        <v>8</v>
      </c>
      <c r="P10" s="122">
        <v>16</v>
      </c>
    </row>
    <row r="11" spans="1:16" ht="17.25" customHeight="1">
      <c r="A11" s="436" t="s">
        <v>68</v>
      </c>
      <c r="B11" s="121">
        <v>20</v>
      </c>
      <c r="C11" s="437"/>
      <c r="D11" s="121">
        <v>20</v>
      </c>
      <c r="E11" s="437"/>
      <c r="F11" s="121">
        <v>20</v>
      </c>
      <c r="G11" s="121">
        <v>20</v>
      </c>
      <c r="H11" s="121">
        <v>20</v>
      </c>
      <c r="I11" s="121">
        <v>20</v>
      </c>
      <c r="J11" s="121">
        <v>20</v>
      </c>
      <c r="K11" s="121">
        <v>20</v>
      </c>
      <c r="L11" s="121">
        <v>17</v>
      </c>
      <c r="M11" s="121">
        <v>16</v>
      </c>
      <c r="N11" s="121">
        <v>16</v>
      </c>
      <c r="O11" s="121">
        <v>20</v>
      </c>
      <c r="P11" s="517">
        <v>17</v>
      </c>
    </row>
    <row r="12" spans="1:16" ht="17.25" customHeight="1">
      <c r="A12" s="436" t="s">
        <v>69</v>
      </c>
      <c r="B12" s="121">
        <v>27</v>
      </c>
      <c r="C12" s="437"/>
      <c r="D12" s="121">
        <v>23</v>
      </c>
      <c r="E12" s="437"/>
      <c r="F12" s="121">
        <v>23</v>
      </c>
      <c r="G12" s="121">
        <v>23</v>
      </c>
      <c r="H12" s="121">
        <v>23</v>
      </c>
      <c r="I12" s="121">
        <v>23</v>
      </c>
      <c r="J12" s="121">
        <v>23</v>
      </c>
      <c r="K12" s="121">
        <v>22</v>
      </c>
      <c r="L12" s="121">
        <v>17</v>
      </c>
      <c r="M12" s="121">
        <v>18</v>
      </c>
      <c r="N12" s="121">
        <v>18</v>
      </c>
      <c r="O12" s="121">
        <v>23</v>
      </c>
      <c r="P12" s="122">
        <v>18</v>
      </c>
    </row>
    <row r="13" spans="1:16" ht="17.25" customHeight="1">
      <c r="A13" s="436" t="s">
        <v>70</v>
      </c>
      <c r="B13" s="121">
        <v>25</v>
      </c>
      <c r="C13" s="437"/>
      <c r="D13" s="121">
        <v>21</v>
      </c>
      <c r="E13" s="437"/>
      <c r="F13" s="121">
        <v>21</v>
      </c>
      <c r="G13" s="121">
        <v>21</v>
      </c>
      <c r="H13" s="121">
        <v>21</v>
      </c>
      <c r="I13" s="121">
        <v>21</v>
      </c>
      <c r="J13" s="121">
        <v>21</v>
      </c>
      <c r="K13" s="121">
        <v>21</v>
      </c>
      <c r="L13" s="121">
        <v>17</v>
      </c>
      <c r="M13" s="121">
        <v>17</v>
      </c>
      <c r="N13" s="121">
        <v>17</v>
      </c>
      <c r="O13" s="121">
        <v>21</v>
      </c>
      <c r="P13" s="122">
        <v>17</v>
      </c>
    </row>
    <row r="14" spans="1:16" ht="17.25" customHeight="1">
      <c r="A14" s="436" t="s">
        <v>71</v>
      </c>
      <c r="B14" s="518">
        <v>21</v>
      </c>
      <c r="C14" s="437"/>
      <c r="D14" s="121">
        <v>17</v>
      </c>
      <c r="E14" s="437"/>
      <c r="F14" s="121">
        <v>18</v>
      </c>
      <c r="G14" s="121">
        <v>18</v>
      </c>
      <c r="H14" s="121">
        <v>18</v>
      </c>
      <c r="I14" s="121">
        <v>18</v>
      </c>
      <c r="J14" s="121">
        <v>17</v>
      </c>
      <c r="K14" s="121">
        <v>18</v>
      </c>
      <c r="L14" s="121">
        <v>14</v>
      </c>
      <c r="M14" s="121">
        <v>14</v>
      </c>
      <c r="N14" s="121">
        <v>14</v>
      </c>
      <c r="O14" s="121">
        <v>18</v>
      </c>
      <c r="P14" s="122">
        <v>14</v>
      </c>
    </row>
    <row r="15" spans="1:16" ht="15">
      <c r="A15" s="438" t="s">
        <v>1</v>
      </c>
      <c r="B15" s="123">
        <f>SUM(B3:B14)</f>
        <v>251</v>
      </c>
      <c r="C15" s="123"/>
      <c r="D15" s="123">
        <f t="shared" ref="D15:P15" si="0">SUM(D3:D14)</f>
        <v>237</v>
      </c>
      <c r="E15" s="123">
        <f t="shared" si="0"/>
        <v>0</v>
      </c>
      <c r="F15" s="123">
        <f t="shared" si="0"/>
        <v>239</v>
      </c>
      <c r="G15" s="123">
        <f t="shared" si="0"/>
        <v>239</v>
      </c>
      <c r="H15" s="123">
        <f t="shared" si="0"/>
        <v>238</v>
      </c>
      <c r="I15" s="123">
        <f t="shared" si="0"/>
        <v>238</v>
      </c>
      <c r="J15" s="123">
        <f t="shared" si="0"/>
        <v>237</v>
      </c>
      <c r="K15" s="123">
        <f t="shared" si="0"/>
        <v>238</v>
      </c>
      <c r="L15" s="123">
        <f t="shared" si="0"/>
        <v>191</v>
      </c>
      <c r="M15" s="123">
        <f t="shared" si="0"/>
        <v>208</v>
      </c>
      <c r="N15" s="123">
        <f t="shared" si="0"/>
        <v>191</v>
      </c>
      <c r="O15" s="123">
        <f t="shared" si="0"/>
        <v>239</v>
      </c>
      <c r="P15" s="124">
        <f t="shared" si="0"/>
        <v>192</v>
      </c>
    </row>
    <row r="17" spans="1:16">
      <c r="A17" s="439">
        <v>2023</v>
      </c>
      <c r="B17" s="440">
        <v>272</v>
      </c>
      <c r="C17" s="441"/>
      <c r="D17" s="440">
        <v>234</v>
      </c>
      <c r="E17" s="440">
        <v>215</v>
      </c>
      <c r="F17" s="440">
        <v>234</v>
      </c>
      <c r="G17" s="440">
        <v>234</v>
      </c>
      <c r="H17" s="440">
        <v>241</v>
      </c>
      <c r="I17" s="440">
        <v>237</v>
      </c>
      <c r="J17" s="440">
        <v>238</v>
      </c>
      <c r="K17" s="440">
        <v>239</v>
      </c>
      <c r="L17" s="440">
        <v>189</v>
      </c>
      <c r="M17" s="440">
        <v>239</v>
      </c>
      <c r="N17" s="440">
        <v>187</v>
      </c>
      <c r="O17" s="440">
        <v>225</v>
      </c>
      <c r="P17" s="442">
        <v>190</v>
      </c>
    </row>
    <row r="18" spans="1:16">
      <c r="A18" s="439">
        <v>2022</v>
      </c>
      <c r="B18" s="440">
        <v>266</v>
      </c>
      <c r="C18" s="441"/>
      <c r="D18" s="440">
        <v>237</v>
      </c>
      <c r="E18" s="440">
        <v>238</v>
      </c>
      <c r="F18" s="440">
        <v>237</v>
      </c>
      <c r="G18" s="440">
        <v>237</v>
      </c>
      <c r="H18" s="440">
        <v>231</v>
      </c>
      <c r="I18" s="440">
        <v>237</v>
      </c>
      <c r="J18" s="440">
        <v>239</v>
      </c>
      <c r="K18" s="440">
        <v>238</v>
      </c>
      <c r="L18" s="440">
        <v>192</v>
      </c>
      <c r="M18" s="440">
        <v>236</v>
      </c>
      <c r="N18" s="440">
        <v>190</v>
      </c>
      <c r="O18" s="440">
        <v>237</v>
      </c>
      <c r="P18" s="442">
        <v>189</v>
      </c>
    </row>
    <row r="19" spans="1:16">
      <c r="A19" s="439">
        <v>2021</v>
      </c>
      <c r="B19" s="440">
        <v>205</v>
      </c>
      <c r="C19" s="440">
        <v>92</v>
      </c>
      <c r="D19" s="440">
        <v>233</v>
      </c>
      <c r="E19" s="440">
        <v>234</v>
      </c>
      <c r="F19" s="440">
        <v>218</v>
      </c>
      <c r="G19" s="440">
        <v>234</v>
      </c>
      <c r="H19" s="440">
        <v>234</v>
      </c>
      <c r="I19" s="440">
        <v>229</v>
      </c>
      <c r="J19" s="440">
        <v>235</v>
      </c>
      <c r="K19" s="440">
        <v>220</v>
      </c>
      <c r="L19" s="440">
        <v>168</v>
      </c>
      <c r="M19" s="440">
        <v>235</v>
      </c>
      <c r="N19" s="440">
        <v>175</v>
      </c>
      <c r="O19" s="440">
        <v>219</v>
      </c>
      <c r="P19" s="442">
        <v>187</v>
      </c>
    </row>
    <row r="20" spans="1:16">
      <c r="A20" s="439">
        <v>2020</v>
      </c>
      <c r="B20" s="440">
        <v>127</v>
      </c>
      <c r="C20" s="440">
        <v>161</v>
      </c>
      <c r="D20" s="440">
        <v>159</v>
      </c>
      <c r="E20" s="440">
        <v>162</v>
      </c>
      <c r="F20" s="440">
        <v>165</v>
      </c>
      <c r="G20" s="440">
        <v>91</v>
      </c>
      <c r="H20" s="440">
        <v>147</v>
      </c>
      <c r="I20" s="440">
        <v>151</v>
      </c>
      <c r="J20" s="440">
        <v>150</v>
      </c>
      <c r="K20" s="440">
        <v>149</v>
      </c>
      <c r="L20" s="440">
        <v>120</v>
      </c>
      <c r="M20" s="440">
        <v>152</v>
      </c>
      <c r="N20" s="440">
        <v>144</v>
      </c>
      <c r="O20" s="440">
        <v>132</v>
      </c>
      <c r="P20" s="442">
        <v>119</v>
      </c>
    </row>
    <row r="21" spans="1:16">
      <c r="A21" s="439">
        <v>2019</v>
      </c>
      <c r="B21" s="440">
        <v>268</v>
      </c>
      <c r="C21" s="440">
        <v>266</v>
      </c>
      <c r="D21" s="440">
        <v>234</v>
      </c>
      <c r="E21" s="440">
        <v>234</v>
      </c>
      <c r="F21" s="440">
        <v>221</v>
      </c>
      <c r="G21" s="440">
        <v>236</v>
      </c>
      <c r="H21" s="440">
        <v>226</v>
      </c>
      <c r="I21" s="440">
        <v>234</v>
      </c>
      <c r="J21" s="440">
        <v>231</v>
      </c>
      <c r="K21" s="440">
        <v>234</v>
      </c>
      <c r="L21" s="440">
        <v>205</v>
      </c>
      <c r="M21" s="440">
        <v>236</v>
      </c>
      <c r="N21" s="440">
        <v>186</v>
      </c>
      <c r="O21" s="440">
        <v>235</v>
      </c>
      <c r="P21" s="442">
        <v>147</v>
      </c>
    </row>
    <row r="24" spans="1:16" ht="15">
      <c r="A24" s="567" t="s">
        <v>350</v>
      </c>
      <c r="B24" s="567"/>
      <c r="C24" s="567"/>
      <c r="D24" s="567"/>
      <c r="E24" s="567"/>
      <c r="F24" s="567"/>
      <c r="G24" s="567"/>
      <c r="H24" s="567"/>
      <c r="I24" s="567"/>
      <c r="J24" s="567"/>
      <c r="K24" s="567"/>
      <c r="L24" s="567"/>
      <c r="M24" s="567"/>
      <c r="N24" s="567"/>
      <c r="O24" s="567"/>
      <c r="P24" s="567"/>
    </row>
  </sheetData>
  <mergeCells count="2">
    <mergeCell ref="A1:P1"/>
    <mergeCell ref="A24:P24"/>
  </mergeCells>
  <pageMargins left="1.299212598425197" right="1.1023622047244095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T23"/>
  <sheetViews>
    <sheetView zoomScale="55" zoomScaleNormal="55" workbookViewId="0">
      <pane xSplit="1" ySplit="3" topLeftCell="B8" activePane="bottomRight" state="frozen"/>
      <selection activeCell="M37" sqref="M37"/>
      <selection pane="topRight" activeCell="M37" sqref="M37"/>
      <selection pane="bottomLeft" activeCell="M37" sqref="M37"/>
      <selection pane="bottomRight" activeCell="M37" sqref="M37"/>
    </sheetView>
  </sheetViews>
  <sheetFormatPr baseColWidth="10" defaultRowHeight="12.75"/>
  <cols>
    <col min="1" max="1" width="27.42578125" customWidth="1"/>
    <col min="2" max="16" width="9.85546875" customWidth="1"/>
  </cols>
  <sheetData>
    <row r="1" spans="1:20" ht="15.75">
      <c r="A1" s="573" t="s">
        <v>368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174"/>
    </row>
    <row r="2" spans="1:20" ht="31.7" customHeight="1">
      <c r="A2" s="10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0"/>
      <c r="R2" s="100"/>
    </row>
    <row r="3" spans="1:20" ht="68.25" customHeight="1">
      <c r="A3" s="355"/>
      <c r="B3" s="347" t="s">
        <v>90</v>
      </c>
      <c r="C3" s="347" t="s">
        <v>89</v>
      </c>
      <c r="D3" s="347" t="s">
        <v>19</v>
      </c>
      <c r="E3" s="347" t="s">
        <v>16</v>
      </c>
      <c r="F3" s="347" t="s">
        <v>88</v>
      </c>
      <c r="G3" s="347" t="s">
        <v>17</v>
      </c>
      <c r="H3" s="347" t="s">
        <v>86</v>
      </c>
      <c r="I3" s="347" t="s">
        <v>91</v>
      </c>
      <c r="J3" s="347" t="s">
        <v>92</v>
      </c>
      <c r="K3" s="347" t="s">
        <v>85</v>
      </c>
      <c r="L3" s="347" t="s">
        <v>93</v>
      </c>
      <c r="M3" s="347" t="s">
        <v>21</v>
      </c>
      <c r="N3" s="347" t="s">
        <v>22</v>
      </c>
      <c r="O3" s="347" t="s">
        <v>87</v>
      </c>
      <c r="P3" s="347" t="s">
        <v>84</v>
      </c>
      <c r="Q3" s="356" t="s">
        <v>1</v>
      </c>
      <c r="R3" s="357" t="s">
        <v>224</v>
      </c>
    </row>
    <row r="4" spans="1:20" ht="33.75" customHeight="1">
      <c r="A4" s="351" t="s">
        <v>225</v>
      </c>
      <c r="B4" s="284">
        <v>81184</v>
      </c>
      <c r="C4" s="352">
        <v>48805</v>
      </c>
      <c r="D4" s="284">
        <v>287295</v>
      </c>
      <c r="E4" s="284">
        <v>34</v>
      </c>
      <c r="F4" s="284">
        <v>47507</v>
      </c>
      <c r="G4" s="353">
        <v>36085</v>
      </c>
      <c r="H4" s="284">
        <v>31036</v>
      </c>
      <c r="I4" s="284">
        <v>16500</v>
      </c>
      <c r="J4" s="284">
        <v>29080</v>
      </c>
      <c r="K4" s="284">
        <v>21</v>
      </c>
      <c r="L4" s="284">
        <v>47320</v>
      </c>
      <c r="M4" s="284">
        <v>9505</v>
      </c>
      <c r="N4" s="284">
        <v>10423</v>
      </c>
      <c r="O4" s="284">
        <v>39417</v>
      </c>
      <c r="P4" s="284">
        <v>71828</v>
      </c>
      <c r="Q4" s="354">
        <f>SUM(B4:P4)</f>
        <v>756040</v>
      </c>
      <c r="R4" s="541">
        <f>Q4/$Q$19</f>
        <v>0.35425614362920904</v>
      </c>
      <c r="T4" s="5"/>
    </row>
    <row r="5" spans="1:20" ht="33.75" customHeight="1">
      <c r="A5" s="255" t="s">
        <v>226</v>
      </c>
      <c r="B5" s="282">
        <v>2713</v>
      </c>
      <c r="C5" s="283">
        <v>1923</v>
      </c>
      <c r="D5" s="282">
        <v>28890</v>
      </c>
      <c r="E5" s="282">
        <v>1</v>
      </c>
      <c r="F5" s="282">
        <v>2392</v>
      </c>
      <c r="G5" s="312">
        <v>717</v>
      </c>
      <c r="H5" s="282">
        <v>876</v>
      </c>
      <c r="I5" s="282">
        <v>132</v>
      </c>
      <c r="J5" s="282">
        <v>519</v>
      </c>
      <c r="K5" s="282">
        <v>1</v>
      </c>
      <c r="L5" s="282">
        <v>926</v>
      </c>
      <c r="M5" s="282">
        <v>147</v>
      </c>
      <c r="N5" s="282">
        <v>95</v>
      </c>
      <c r="O5" s="282">
        <v>2148</v>
      </c>
      <c r="P5" s="282">
        <v>3131</v>
      </c>
      <c r="Q5" s="354">
        <f t="shared" ref="Q5:Q18" si="0">SUM(B5:P5)</f>
        <v>44611</v>
      </c>
      <c r="R5" s="541">
        <f t="shared" ref="R5:R18" si="1">Q5/$Q$19</f>
        <v>2.0903286629599813E-2</v>
      </c>
    </row>
    <row r="6" spans="1:20" ht="33.75" customHeight="1">
      <c r="A6" s="255" t="s">
        <v>227</v>
      </c>
      <c r="B6" s="282">
        <v>125690</v>
      </c>
      <c r="C6" s="283">
        <v>74812</v>
      </c>
      <c r="D6" s="282">
        <v>264626</v>
      </c>
      <c r="E6" s="282">
        <v>105</v>
      </c>
      <c r="F6" s="282">
        <v>68911</v>
      </c>
      <c r="G6" s="282">
        <v>43600</v>
      </c>
      <c r="H6" s="282">
        <v>42071</v>
      </c>
      <c r="I6" s="282">
        <v>20567</v>
      </c>
      <c r="J6" s="282">
        <v>35897</v>
      </c>
      <c r="K6" s="282">
        <v>117</v>
      </c>
      <c r="L6" s="282">
        <v>66409</v>
      </c>
      <c r="M6" s="282">
        <v>9410</v>
      </c>
      <c r="N6" s="282">
        <v>11192</v>
      </c>
      <c r="O6" s="282">
        <v>68949</v>
      </c>
      <c r="P6" s="282">
        <v>95677</v>
      </c>
      <c r="Q6" s="354">
        <f t="shared" si="0"/>
        <v>928033</v>
      </c>
      <c r="R6" s="541">
        <f t="shared" si="1"/>
        <v>0.4348465580401113</v>
      </c>
    </row>
    <row r="7" spans="1:20" ht="33.75" customHeight="1">
      <c r="A7" s="255" t="s">
        <v>228</v>
      </c>
      <c r="B7" s="282">
        <v>12518</v>
      </c>
      <c r="C7" s="283">
        <v>8336</v>
      </c>
      <c r="D7" s="282">
        <v>98701</v>
      </c>
      <c r="E7" s="282">
        <v>19</v>
      </c>
      <c r="F7" s="282">
        <v>5569</v>
      </c>
      <c r="G7" s="282">
        <v>4739</v>
      </c>
      <c r="H7" s="282">
        <v>10255</v>
      </c>
      <c r="I7" s="282">
        <v>1889</v>
      </c>
      <c r="J7" s="282">
        <v>4447</v>
      </c>
      <c r="K7" s="282">
        <v>14</v>
      </c>
      <c r="L7" s="282">
        <v>7433</v>
      </c>
      <c r="M7" s="282">
        <v>1060</v>
      </c>
      <c r="N7" s="282">
        <v>1286</v>
      </c>
      <c r="O7" s="282">
        <v>12967</v>
      </c>
      <c r="P7" s="282">
        <v>18402</v>
      </c>
      <c r="Q7" s="354">
        <f t="shared" si="0"/>
        <v>187635</v>
      </c>
      <c r="R7" s="541">
        <f t="shared" si="1"/>
        <v>8.7919754920198184E-2</v>
      </c>
    </row>
    <row r="8" spans="1:20" ht="33.75" customHeight="1">
      <c r="A8" s="255" t="s">
        <v>229</v>
      </c>
      <c r="B8" s="282">
        <v>1597</v>
      </c>
      <c r="C8" s="283">
        <v>862</v>
      </c>
      <c r="D8" s="282">
        <v>4886</v>
      </c>
      <c r="E8" s="282">
        <v>0</v>
      </c>
      <c r="F8" s="282">
        <v>619</v>
      </c>
      <c r="G8" s="282">
        <v>464</v>
      </c>
      <c r="H8" s="282">
        <v>325</v>
      </c>
      <c r="I8" s="282">
        <v>208</v>
      </c>
      <c r="J8" s="282">
        <v>673</v>
      </c>
      <c r="K8" s="282">
        <v>0</v>
      </c>
      <c r="L8" s="282">
        <v>961</v>
      </c>
      <c r="M8" s="282">
        <v>181</v>
      </c>
      <c r="N8" s="282">
        <v>99</v>
      </c>
      <c r="O8" s="282">
        <v>416</v>
      </c>
      <c r="P8" s="282">
        <v>768</v>
      </c>
      <c r="Q8" s="354">
        <f t="shared" si="0"/>
        <v>12059</v>
      </c>
      <c r="R8" s="541">
        <f t="shared" si="1"/>
        <v>5.6504613989003648E-3</v>
      </c>
    </row>
    <row r="9" spans="1:20" ht="33.75" customHeight="1">
      <c r="A9" s="255" t="s">
        <v>230</v>
      </c>
      <c r="B9" s="282">
        <v>588</v>
      </c>
      <c r="C9" s="283">
        <v>109</v>
      </c>
      <c r="D9" s="282">
        <v>1369</v>
      </c>
      <c r="E9" s="282">
        <v>0</v>
      </c>
      <c r="F9" s="282">
        <v>112</v>
      </c>
      <c r="G9" s="282">
        <v>14</v>
      </c>
      <c r="H9" s="282">
        <v>182</v>
      </c>
      <c r="I9" s="282">
        <v>6</v>
      </c>
      <c r="J9" s="282">
        <v>14</v>
      </c>
      <c r="K9" s="282">
        <v>0</v>
      </c>
      <c r="L9" s="282">
        <v>162</v>
      </c>
      <c r="M9" s="282">
        <v>15</v>
      </c>
      <c r="N9" s="282">
        <v>0</v>
      </c>
      <c r="O9" s="282">
        <v>73</v>
      </c>
      <c r="P9" s="282">
        <v>97</v>
      </c>
      <c r="Q9" s="354">
        <f t="shared" si="0"/>
        <v>2741</v>
      </c>
      <c r="R9" s="541">
        <f t="shared" si="1"/>
        <v>1.2843448622925533E-3</v>
      </c>
    </row>
    <row r="10" spans="1:20" ht="33.75" customHeight="1">
      <c r="A10" s="254" t="s">
        <v>231</v>
      </c>
      <c r="B10" s="282">
        <v>954</v>
      </c>
      <c r="C10" s="283">
        <v>84</v>
      </c>
      <c r="D10" s="282">
        <v>1874</v>
      </c>
      <c r="E10" s="282">
        <v>0</v>
      </c>
      <c r="F10" s="282">
        <v>1446</v>
      </c>
      <c r="G10" s="282">
        <v>335</v>
      </c>
      <c r="H10" s="282">
        <v>295</v>
      </c>
      <c r="I10" s="282">
        <v>229</v>
      </c>
      <c r="J10" s="282">
        <v>1105</v>
      </c>
      <c r="K10" s="282">
        <v>0</v>
      </c>
      <c r="L10" s="282">
        <v>216</v>
      </c>
      <c r="M10" s="282">
        <v>12</v>
      </c>
      <c r="N10" s="282">
        <v>66</v>
      </c>
      <c r="O10" s="282">
        <v>205</v>
      </c>
      <c r="P10" s="282">
        <v>286</v>
      </c>
      <c r="Q10" s="354">
        <f t="shared" si="0"/>
        <v>7107</v>
      </c>
      <c r="R10" s="541">
        <f t="shared" si="1"/>
        <v>3.3301127093444639E-3</v>
      </c>
    </row>
    <row r="11" spans="1:20" ht="33.75" customHeight="1">
      <c r="A11" s="254" t="s">
        <v>232</v>
      </c>
      <c r="B11" s="282">
        <v>3982</v>
      </c>
      <c r="C11" s="283">
        <v>336</v>
      </c>
      <c r="D11" s="282">
        <v>2554</v>
      </c>
      <c r="E11" s="282">
        <v>0</v>
      </c>
      <c r="F11" s="282">
        <v>5195</v>
      </c>
      <c r="G11" s="282">
        <v>1851</v>
      </c>
      <c r="H11" s="282">
        <v>169</v>
      </c>
      <c r="I11" s="282">
        <v>60</v>
      </c>
      <c r="J11" s="282">
        <v>900</v>
      </c>
      <c r="K11" s="282">
        <v>0</v>
      </c>
      <c r="L11" s="282">
        <v>381</v>
      </c>
      <c r="M11" s="282">
        <v>38</v>
      </c>
      <c r="N11" s="282">
        <v>7</v>
      </c>
      <c r="O11" s="282">
        <v>71</v>
      </c>
      <c r="P11" s="282">
        <v>150</v>
      </c>
      <c r="Q11" s="354">
        <f t="shared" si="0"/>
        <v>15694</v>
      </c>
      <c r="R11" s="541">
        <f t="shared" si="1"/>
        <v>7.3537060448082194E-3</v>
      </c>
    </row>
    <row r="12" spans="1:20" ht="33.75" customHeight="1">
      <c r="A12" s="254" t="s">
        <v>233</v>
      </c>
      <c r="B12" s="282">
        <v>3</v>
      </c>
      <c r="C12" s="283">
        <v>3</v>
      </c>
      <c r="D12" s="282">
        <v>46</v>
      </c>
      <c r="E12" s="282">
        <v>0</v>
      </c>
      <c r="F12" s="282">
        <v>8</v>
      </c>
      <c r="G12" s="282">
        <v>0</v>
      </c>
      <c r="H12" s="282">
        <v>118</v>
      </c>
      <c r="I12" s="282">
        <v>0</v>
      </c>
      <c r="J12" s="282">
        <v>21</v>
      </c>
      <c r="K12" s="282">
        <v>0</v>
      </c>
      <c r="L12" s="282">
        <v>0</v>
      </c>
      <c r="M12" s="282">
        <v>0</v>
      </c>
      <c r="N12" s="282">
        <v>0</v>
      </c>
      <c r="O12" s="282">
        <v>1</v>
      </c>
      <c r="P12" s="282">
        <v>0</v>
      </c>
      <c r="Q12" s="354">
        <f t="shared" si="0"/>
        <v>200</v>
      </c>
      <c r="R12" s="541">
        <f t="shared" si="1"/>
        <v>9.3713598124228615E-5</v>
      </c>
    </row>
    <row r="13" spans="1:20" ht="33.75" customHeight="1">
      <c r="A13" s="255" t="s">
        <v>234</v>
      </c>
      <c r="B13" s="282">
        <v>19538</v>
      </c>
      <c r="C13" s="283">
        <v>2885</v>
      </c>
      <c r="D13" s="282">
        <v>34327</v>
      </c>
      <c r="E13" s="282">
        <v>11</v>
      </c>
      <c r="F13" s="282">
        <v>4350</v>
      </c>
      <c r="G13" s="282">
        <v>2201</v>
      </c>
      <c r="H13" s="282">
        <v>2784</v>
      </c>
      <c r="I13" s="282">
        <v>763</v>
      </c>
      <c r="J13" s="282">
        <v>1974</v>
      </c>
      <c r="K13" s="282">
        <v>1</v>
      </c>
      <c r="L13" s="282">
        <v>3083</v>
      </c>
      <c r="M13" s="282">
        <v>337</v>
      </c>
      <c r="N13" s="282">
        <v>638</v>
      </c>
      <c r="O13" s="282">
        <v>3183</v>
      </c>
      <c r="P13" s="282">
        <v>4387</v>
      </c>
      <c r="Q13" s="354">
        <f t="shared" si="0"/>
        <v>80462</v>
      </c>
      <c r="R13" s="541">
        <f t="shared" si="1"/>
        <v>3.7701917661358414E-2</v>
      </c>
    </row>
    <row r="14" spans="1:20" ht="33.75" customHeight="1">
      <c r="A14" s="255" t="s">
        <v>235</v>
      </c>
      <c r="B14" s="282">
        <v>15</v>
      </c>
      <c r="C14" s="283">
        <v>21</v>
      </c>
      <c r="D14" s="282">
        <v>614</v>
      </c>
      <c r="E14" s="282">
        <v>0</v>
      </c>
      <c r="F14" s="282">
        <v>0</v>
      </c>
      <c r="G14" s="282">
        <v>0</v>
      </c>
      <c r="H14" s="282">
        <v>43</v>
      </c>
      <c r="I14" s="282">
        <v>0</v>
      </c>
      <c r="J14" s="282">
        <v>1</v>
      </c>
      <c r="K14" s="282">
        <v>0</v>
      </c>
      <c r="L14" s="282">
        <v>2</v>
      </c>
      <c r="M14" s="282">
        <v>0</v>
      </c>
      <c r="N14" s="282">
        <v>0</v>
      </c>
      <c r="O14" s="282">
        <v>3</v>
      </c>
      <c r="P14" s="282">
        <v>22</v>
      </c>
      <c r="Q14" s="354">
        <f t="shared" si="0"/>
        <v>721</v>
      </c>
      <c r="R14" s="541">
        <f t="shared" si="1"/>
        <v>3.3783752123784418E-4</v>
      </c>
    </row>
    <row r="15" spans="1:20" ht="33.75" customHeight="1">
      <c r="A15" s="255" t="s">
        <v>236</v>
      </c>
      <c r="B15" s="282">
        <v>5284</v>
      </c>
      <c r="C15" s="283">
        <v>1529</v>
      </c>
      <c r="D15" s="282">
        <v>12648</v>
      </c>
      <c r="E15" s="282">
        <v>4070</v>
      </c>
      <c r="F15" s="282">
        <v>4375</v>
      </c>
      <c r="G15" s="282">
        <v>3971</v>
      </c>
      <c r="H15" s="282">
        <v>2176</v>
      </c>
      <c r="I15" s="282">
        <v>1037</v>
      </c>
      <c r="J15" s="282">
        <v>4164</v>
      </c>
      <c r="K15" s="282">
        <v>284</v>
      </c>
      <c r="L15" s="282">
        <v>3980</v>
      </c>
      <c r="M15" s="282">
        <v>1057</v>
      </c>
      <c r="N15" s="282">
        <v>1215</v>
      </c>
      <c r="O15" s="282">
        <v>5500</v>
      </c>
      <c r="P15" s="282">
        <v>5384</v>
      </c>
      <c r="Q15" s="354">
        <f t="shared" si="0"/>
        <v>56674</v>
      </c>
      <c r="R15" s="541">
        <f t="shared" si="1"/>
        <v>2.6555622300462663E-2</v>
      </c>
    </row>
    <row r="16" spans="1:20" ht="33.75" customHeight="1">
      <c r="A16" s="254" t="s">
        <v>237</v>
      </c>
      <c r="B16" s="282">
        <v>1444</v>
      </c>
      <c r="C16" s="283">
        <v>771</v>
      </c>
      <c r="D16" s="282">
        <v>3339</v>
      </c>
      <c r="E16" s="282">
        <v>44</v>
      </c>
      <c r="F16" s="282">
        <v>201</v>
      </c>
      <c r="G16" s="282">
        <v>900</v>
      </c>
      <c r="H16" s="282">
        <v>250</v>
      </c>
      <c r="I16" s="282">
        <v>2</v>
      </c>
      <c r="J16" s="282">
        <v>780</v>
      </c>
      <c r="K16" s="282">
        <v>150</v>
      </c>
      <c r="L16" s="282">
        <v>616</v>
      </c>
      <c r="M16" s="282">
        <v>82</v>
      </c>
      <c r="N16" s="282">
        <v>259</v>
      </c>
      <c r="O16" s="282">
        <v>1135</v>
      </c>
      <c r="P16" s="282">
        <v>1157</v>
      </c>
      <c r="Q16" s="354">
        <f t="shared" si="0"/>
        <v>11130</v>
      </c>
      <c r="R16" s="541">
        <f t="shared" si="1"/>
        <v>5.2151617356133223E-3</v>
      </c>
    </row>
    <row r="17" spans="1:18" ht="33.75" customHeight="1">
      <c r="A17" s="255" t="s">
        <v>238</v>
      </c>
      <c r="B17" s="282">
        <v>1489</v>
      </c>
      <c r="C17" s="283">
        <v>1803</v>
      </c>
      <c r="D17" s="282">
        <v>14356</v>
      </c>
      <c r="E17" s="282">
        <v>486</v>
      </c>
      <c r="F17" s="282">
        <v>1958</v>
      </c>
      <c r="G17" s="282">
        <v>1327</v>
      </c>
      <c r="H17" s="282">
        <v>1055</v>
      </c>
      <c r="I17" s="282">
        <v>353</v>
      </c>
      <c r="J17" s="282">
        <v>1136</v>
      </c>
      <c r="K17" s="282">
        <v>214</v>
      </c>
      <c r="L17" s="282">
        <v>1637</v>
      </c>
      <c r="M17" s="282">
        <v>160</v>
      </c>
      <c r="N17" s="282">
        <v>291</v>
      </c>
      <c r="O17" s="282">
        <v>1429</v>
      </c>
      <c r="P17" s="282">
        <v>2262</v>
      </c>
      <c r="Q17" s="354">
        <f t="shared" si="0"/>
        <v>29956</v>
      </c>
      <c r="R17" s="541">
        <f t="shared" si="1"/>
        <v>1.4036422727046962E-2</v>
      </c>
    </row>
    <row r="18" spans="1:18" ht="33.75" customHeight="1">
      <c r="A18" s="255" t="s">
        <v>96</v>
      </c>
      <c r="B18" s="282">
        <v>19</v>
      </c>
      <c r="C18" s="283">
        <v>50</v>
      </c>
      <c r="D18" s="282">
        <v>293</v>
      </c>
      <c r="E18" s="282">
        <v>0</v>
      </c>
      <c r="F18" s="282">
        <v>224</v>
      </c>
      <c r="G18" s="282">
        <v>13</v>
      </c>
      <c r="H18" s="282">
        <v>52</v>
      </c>
      <c r="I18" s="282">
        <v>0</v>
      </c>
      <c r="J18" s="282">
        <v>4</v>
      </c>
      <c r="K18" s="282">
        <v>0</v>
      </c>
      <c r="L18" s="282">
        <v>105</v>
      </c>
      <c r="M18" s="282">
        <v>0</v>
      </c>
      <c r="N18" s="282">
        <v>3</v>
      </c>
      <c r="O18" s="282">
        <v>152</v>
      </c>
      <c r="P18" s="282">
        <v>184</v>
      </c>
      <c r="Q18" s="354">
        <f t="shared" si="0"/>
        <v>1099</v>
      </c>
      <c r="R18" s="541">
        <f t="shared" si="1"/>
        <v>5.1495622169263626E-4</v>
      </c>
    </row>
    <row r="19" spans="1:18" ht="30.75" customHeight="1">
      <c r="A19" s="256" t="s">
        <v>1</v>
      </c>
      <c r="B19" s="267">
        <f t="shared" ref="B19:P19" si="2">SUM(B4:B18)</f>
        <v>257018</v>
      </c>
      <c r="C19" s="267">
        <f t="shared" si="2"/>
        <v>142329</v>
      </c>
      <c r="D19" s="267">
        <f t="shared" si="2"/>
        <v>755818</v>
      </c>
      <c r="E19" s="267">
        <f t="shared" si="2"/>
        <v>4770</v>
      </c>
      <c r="F19" s="267">
        <f t="shared" si="2"/>
        <v>142867</v>
      </c>
      <c r="G19" s="267">
        <f t="shared" si="2"/>
        <v>96217</v>
      </c>
      <c r="H19" s="267">
        <f t="shared" si="2"/>
        <v>91687</v>
      </c>
      <c r="I19" s="267">
        <f t="shared" si="2"/>
        <v>41746</v>
      </c>
      <c r="J19" s="267">
        <f t="shared" si="2"/>
        <v>80715</v>
      </c>
      <c r="K19" s="267">
        <f t="shared" si="2"/>
        <v>802</v>
      </c>
      <c r="L19" s="267">
        <f t="shared" si="2"/>
        <v>133231</v>
      </c>
      <c r="M19" s="267">
        <f t="shared" si="2"/>
        <v>22004</v>
      </c>
      <c r="N19" s="267">
        <f t="shared" si="2"/>
        <v>25574</v>
      </c>
      <c r="O19" s="267">
        <f t="shared" si="2"/>
        <v>135649</v>
      </c>
      <c r="P19" s="267">
        <f t="shared" si="2"/>
        <v>203735</v>
      </c>
      <c r="Q19" s="267">
        <f>SUM(B19:P19)</f>
        <v>2134162</v>
      </c>
      <c r="R19" s="542">
        <f>SUM(R4:R18)</f>
        <v>1.0000000000000002</v>
      </c>
    </row>
    <row r="23" spans="1:18">
      <c r="P23" s="9"/>
    </row>
  </sheetData>
  <mergeCells count="1">
    <mergeCell ref="A1:Q1"/>
  </mergeCells>
  <pageMargins left="0.70866141732283472" right="0.70866141732283472" top="0.78740157480314965" bottom="0.74803149606299213" header="0.31496062992125984" footer="0.31496062992125984"/>
  <pageSetup paperSize="9" scale="6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W34"/>
  <sheetViews>
    <sheetView topLeftCell="B2" zoomScaleNormal="100" workbookViewId="0">
      <selection activeCell="M37" sqref="M37"/>
    </sheetView>
  </sheetViews>
  <sheetFormatPr baseColWidth="10" defaultColWidth="11.42578125" defaultRowHeight="15"/>
  <cols>
    <col min="1" max="1" width="9.5703125" style="102" bestFit="1" customWidth="1"/>
    <col min="2" max="2" width="6.42578125" style="102" bestFit="1" customWidth="1"/>
    <col min="3" max="15" width="7.42578125" style="102" bestFit="1" customWidth="1"/>
    <col min="16" max="16" width="3.85546875" style="102" customWidth="1"/>
    <col min="17" max="17" width="9.5703125" style="102" bestFit="1" customWidth="1"/>
    <col min="18" max="18" width="9.85546875" style="102" bestFit="1" customWidth="1"/>
    <col min="19" max="19" width="12.42578125" style="102" customWidth="1"/>
    <col min="20" max="20" width="10.42578125" style="102" bestFit="1" customWidth="1"/>
    <col min="21" max="16384" width="11.42578125" style="102"/>
  </cols>
  <sheetData>
    <row r="1" spans="1:23" ht="45.6" customHeight="1">
      <c r="A1" s="648" t="s">
        <v>357</v>
      </c>
      <c r="B1" s="648"/>
      <c r="C1" s="648"/>
      <c r="D1" s="648"/>
      <c r="E1" s="648"/>
      <c r="F1" s="648"/>
      <c r="G1" s="648"/>
      <c r="H1" s="648"/>
      <c r="I1" s="648"/>
      <c r="J1" s="648"/>
      <c r="K1" s="648"/>
      <c r="L1" s="648"/>
      <c r="M1" s="648"/>
      <c r="N1" s="648"/>
      <c r="O1" s="648"/>
      <c r="P1" s="648"/>
      <c r="Q1" s="648"/>
      <c r="R1" s="648"/>
      <c r="S1" s="648"/>
      <c r="T1" s="648"/>
    </row>
    <row r="2" spans="1:23" ht="27" customHeight="1">
      <c r="A2" s="654" t="s">
        <v>179</v>
      </c>
      <c r="B2" s="655"/>
      <c r="C2" s="655"/>
      <c r="D2" s="655"/>
      <c r="E2" s="655"/>
      <c r="F2" s="655"/>
      <c r="G2" s="655"/>
      <c r="H2" s="655"/>
      <c r="I2" s="655"/>
      <c r="J2" s="655"/>
      <c r="K2" s="655"/>
      <c r="L2" s="655"/>
      <c r="M2" s="655"/>
      <c r="N2" s="655"/>
      <c r="O2" s="656"/>
      <c r="P2" s="132"/>
      <c r="Q2" s="650" t="s">
        <v>181</v>
      </c>
      <c r="R2" s="651"/>
      <c r="S2" s="651"/>
      <c r="T2" s="651"/>
    </row>
    <row r="3" spans="1:23" ht="45" customHeight="1">
      <c r="A3" s="377"/>
      <c r="B3" s="374">
        <v>2011</v>
      </c>
      <c r="C3" s="131">
        <v>2012</v>
      </c>
      <c r="D3" s="131">
        <v>2013</v>
      </c>
      <c r="E3" s="131">
        <v>2014</v>
      </c>
      <c r="F3" s="131">
        <v>2015</v>
      </c>
      <c r="G3" s="131">
        <v>2016</v>
      </c>
      <c r="H3" s="131">
        <v>2017</v>
      </c>
      <c r="I3" s="131">
        <v>2018</v>
      </c>
      <c r="J3" s="131">
        <v>2019</v>
      </c>
      <c r="K3" s="131" t="s">
        <v>198</v>
      </c>
      <c r="L3" s="238">
        <v>2021</v>
      </c>
      <c r="M3" s="238">
        <v>2022</v>
      </c>
      <c r="N3" s="238">
        <v>2023</v>
      </c>
      <c r="O3" s="134">
        <v>2024</v>
      </c>
      <c r="P3" s="133"/>
      <c r="Q3" s="380">
        <v>2024</v>
      </c>
      <c r="R3" s="241" t="s">
        <v>183</v>
      </c>
      <c r="S3" s="242" t="s">
        <v>184</v>
      </c>
      <c r="T3" s="243" t="s">
        <v>185</v>
      </c>
    </row>
    <row r="4" spans="1:23">
      <c r="A4" s="378" t="s">
        <v>60</v>
      </c>
      <c r="B4" s="375">
        <v>2450</v>
      </c>
      <c r="C4" s="358">
        <v>7315</v>
      </c>
      <c r="D4" s="359">
        <v>14195</v>
      </c>
      <c r="E4" s="359">
        <v>17866</v>
      </c>
      <c r="F4" s="359">
        <v>20763</v>
      </c>
      <c r="G4" s="359">
        <v>18737</v>
      </c>
      <c r="H4" s="359">
        <v>20574</v>
      </c>
      <c r="I4" s="359">
        <v>22633</v>
      </c>
      <c r="J4" s="359">
        <v>25948</v>
      </c>
      <c r="K4" s="359">
        <v>27773</v>
      </c>
      <c r="L4" s="360">
        <v>19965</v>
      </c>
      <c r="M4" s="360">
        <v>19722</v>
      </c>
      <c r="N4" s="360">
        <v>22638</v>
      </c>
      <c r="O4" s="361">
        <v>26304</v>
      </c>
      <c r="P4" s="362"/>
      <c r="Q4" s="381" t="s">
        <v>60</v>
      </c>
      <c r="R4" s="359">
        <v>181401</v>
      </c>
      <c r="S4" s="359">
        <f t="shared" ref="S4:S16" si="0">O4</f>
        <v>26304</v>
      </c>
      <c r="T4" s="363">
        <f>S4/R4</f>
        <v>0.14500471331470058</v>
      </c>
    </row>
    <row r="5" spans="1:23">
      <c r="A5" s="378" t="s">
        <v>61</v>
      </c>
      <c r="B5" s="375">
        <v>2397</v>
      </c>
      <c r="C5" s="358">
        <v>8017</v>
      </c>
      <c r="D5" s="359">
        <v>12977</v>
      </c>
      <c r="E5" s="359">
        <v>16191</v>
      </c>
      <c r="F5" s="359">
        <v>18471</v>
      </c>
      <c r="G5" s="359">
        <v>18243</v>
      </c>
      <c r="H5" s="359">
        <v>19400</v>
      </c>
      <c r="I5" s="359">
        <v>20176</v>
      </c>
      <c r="J5" s="359">
        <v>24808</v>
      </c>
      <c r="K5" s="359">
        <v>29102</v>
      </c>
      <c r="L5" s="360">
        <v>20350</v>
      </c>
      <c r="M5" s="360">
        <v>19468</v>
      </c>
      <c r="N5" s="360">
        <v>22280</v>
      </c>
      <c r="O5" s="361">
        <v>24457</v>
      </c>
      <c r="P5" s="362"/>
      <c r="Q5" s="381" t="s">
        <v>61</v>
      </c>
      <c r="R5" s="359">
        <v>171897</v>
      </c>
      <c r="S5" s="359">
        <f t="shared" si="0"/>
        <v>24457</v>
      </c>
      <c r="T5" s="363">
        <f t="shared" ref="T5:T15" si="1">S5/R5</f>
        <v>0.14227706126343101</v>
      </c>
    </row>
    <row r="6" spans="1:23">
      <c r="A6" s="378" t="s">
        <v>62</v>
      </c>
      <c r="B6" s="375">
        <v>3048</v>
      </c>
      <c r="C6" s="358">
        <v>9280</v>
      </c>
      <c r="D6" s="359">
        <v>13858</v>
      </c>
      <c r="E6" s="359">
        <v>17575</v>
      </c>
      <c r="F6" s="359">
        <v>19823</v>
      </c>
      <c r="G6" s="359">
        <v>22339</v>
      </c>
      <c r="H6" s="359">
        <v>22631</v>
      </c>
      <c r="I6" s="359">
        <v>25265</v>
      </c>
      <c r="J6" s="359">
        <v>28015</v>
      </c>
      <c r="K6" s="359">
        <v>13890</v>
      </c>
      <c r="L6" s="360">
        <v>22165</v>
      </c>
      <c r="M6" s="360">
        <v>23147</v>
      </c>
      <c r="N6" s="360">
        <v>26577</v>
      </c>
      <c r="O6" s="361">
        <v>26608</v>
      </c>
      <c r="P6" s="362"/>
      <c r="Q6" s="381" t="s">
        <v>62</v>
      </c>
      <c r="R6" s="359">
        <v>192399</v>
      </c>
      <c r="S6" s="359">
        <f t="shared" si="0"/>
        <v>26608</v>
      </c>
      <c r="T6" s="363">
        <f t="shared" si="1"/>
        <v>0.13829593708907012</v>
      </c>
    </row>
    <row r="7" spans="1:23">
      <c r="A7" s="378" t="s">
        <v>63</v>
      </c>
      <c r="B7" s="375">
        <v>2388</v>
      </c>
      <c r="C7" s="358">
        <v>8345</v>
      </c>
      <c r="D7" s="359">
        <v>15313</v>
      </c>
      <c r="E7" s="359">
        <v>17541</v>
      </c>
      <c r="F7" s="359">
        <v>20596</v>
      </c>
      <c r="G7" s="359">
        <v>20665</v>
      </c>
      <c r="H7" s="359">
        <v>20806</v>
      </c>
      <c r="I7" s="359">
        <v>21359</v>
      </c>
      <c r="J7" s="359">
        <v>26458</v>
      </c>
      <c r="K7" s="359">
        <v>20</v>
      </c>
      <c r="L7" s="360">
        <v>23403</v>
      </c>
      <c r="M7" s="360">
        <v>21841</v>
      </c>
      <c r="N7" s="360">
        <v>23559</v>
      </c>
      <c r="O7" s="361">
        <v>25303</v>
      </c>
      <c r="P7" s="362"/>
      <c r="Q7" s="381" t="s">
        <v>63</v>
      </c>
      <c r="R7" s="359">
        <v>175399</v>
      </c>
      <c r="S7" s="359">
        <f t="shared" si="0"/>
        <v>25303</v>
      </c>
      <c r="T7" s="363">
        <f t="shared" si="1"/>
        <v>0.14425965940512775</v>
      </c>
    </row>
    <row r="8" spans="1:23">
      <c r="A8" s="378" t="s">
        <v>64</v>
      </c>
      <c r="B8" s="375">
        <v>2435</v>
      </c>
      <c r="C8" s="358">
        <v>9112</v>
      </c>
      <c r="D8" s="359">
        <v>13694</v>
      </c>
      <c r="E8" s="359">
        <v>15801</v>
      </c>
      <c r="F8" s="359">
        <v>17016</v>
      </c>
      <c r="G8" s="359">
        <v>18265</v>
      </c>
      <c r="H8" s="359">
        <v>19762</v>
      </c>
      <c r="I8" s="359">
        <v>22348</v>
      </c>
      <c r="J8" s="359">
        <v>25207</v>
      </c>
      <c r="K8" s="359">
        <v>73</v>
      </c>
      <c r="L8" s="360">
        <v>25293</v>
      </c>
      <c r="M8" s="360">
        <v>20214</v>
      </c>
      <c r="N8" s="360">
        <v>23255</v>
      </c>
      <c r="O8" s="361">
        <v>22433</v>
      </c>
      <c r="P8" s="362"/>
      <c r="Q8" s="381" t="s">
        <v>64</v>
      </c>
      <c r="R8" s="359">
        <v>165168</v>
      </c>
      <c r="S8" s="359">
        <f t="shared" si="0"/>
        <v>22433</v>
      </c>
      <c r="T8" s="363">
        <f t="shared" si="1"/>
        <v>0.13581928702896445</v>
      </c>
    </row>
    <row r="9" spans="1:23">
      <c r="A9" s="378" t="s">
        <v>65</v>
      </c>
      <c r="B9" s="375">
        <v>1861</v>
      </c>
      <c r="C9" s="358">
        <v>8247</v>
      </c>
      <c r="D9" s="359">
        <v>13366</v>
      </c>
      <c r="E9" s="359">
        <v>12618</v>
      </c>
      <c r="F9" s="359">
        <v>14571</v>
      </c>
      <c r="G9" s="359">
        <v>16866</v>
      </c>
      <c r="H9" s="359">
        <v>18428</v>
      </c>
      <c r="I9" s="359">
        <v>20175</v>
      </c>
      <c r="J9" s="359">
        <v>22193</v>
      </c>
      <c r="K9" s="359">
        <v>7267</v>
      </c>
      <c r="L9" s="360">
        <v>18328</v>
      </c>
      <c r="M9" s="360">
        <v>19199</v>
      </c>
      <c r="N9" s="360">
        <v>21629</v>
      </c>
      <c r="O9" s="361">
        <v>18041</v>
      </c>
      <c r="P9" s="362"/>
      <c r="Q9" s="381" t="s">
        <v>65</v>
      </c>
      <c r="R9" s="359">
        <v>124132</v>
      </c>
      <c r="S9" s="359">
        <f t="shared" si="0"/>
        <v>18041</v>
      </c>
      <c r="T9" s="363">
        <f t="shared" si="1"/>
        <v>0.14533722166725743</v>
      </c>
      <c r="W9" s="239"/>
    </row>
    <row r="10" spans="1:23">
      <c r="A10" s="378" t="s">
        <v>66</v>
      </c>
      <c r="B10" s="375">
        <v>3003</v>
      </c>
      <c r="C10" s="358">
        <v>8637</v>
      </c>
      <c r="D10" s="364">
        <v>12044</v>
      </c>
      <c r="E10" s="364">
        <v>13263</v>
      </c>
      <c r="F10" s="364">
        <v>14252</v>
      </c>
      <c r="G10" s="364">
        <v>14869</v>
      </c>
      <c r="H10" s="364">
        <v>13338</v>
      </c>
      <c r="I10" s="364">
        <v>16404</v>
      </c>
      <c r="J10" s="364">
        <v>19869</v>
      </c>
      <c r="K10" s="364">
        <v>15818</v>
      </c>
      <c r="L10" s="365">
        <v>16346</v>
      </c>
      <c r="M10" s="365">
        <v>17598</v>
      </c>
      <c r="N10" s="365">
        <v>17828</v>
      </c>
      <c r="O10" s="361">
        <v>18560</v>
      </c>
      <c r="P10" s="362"/>
      <c r="Q10" s="382" t="s">
        <v>66</v>
      </c>
      <c r="R10" s="364">
        <v>89360</v>
      </c>
      <c r="S10" s="359">
        <f t="shared" si="0"/>
        <v>18560</v>
      </c>
      <c r="T10" s="363">
        <f t="shared" si="1"/>
        <v>0.20769919427036707</v>
      </c>
    </row>
    <row r="11" spans="1:23">
      <c r="A11" s="378" t="s">
        <v>67</v>
      </c>
      <c r="B11" s="375">
        <v>5158</v>
      </c>
      <c r="C11" s="366">
        <v>10423</v>
      </c>
      <c r="D11" s="364">
        <v>12710</v>
      </c>
      <c r="E11" s="364">
        <v>13025</v>
      </c>
      <c r="F11" s="364">
        <v>16073</v>
      </c>
      <c r="G11" s="364">
        <v>16017</v>
      </c>
      <c r="H11" s="364">
        <v>18780</v>
      </c>
      <c r="I11" s="364">
        <v>19795</v>
      </c>
      <c r="J11" s="364">
        <v>23817</v>
      </c>
      <c r="K11" s="364">
        <v>9215</v>
      </c>
      <c r="L11" s="365">
        <v>13176</v>
      </c>
      <c r="M11" s="365">
        <v>21450</v>
      </c>
      <c r="N11" s="365">
        <v>22257</v>
      </c>
      <c r="O11" s="361">
        <v>21476</v>
      </c>
      <c r="P11" s="362"/>
      <c r="Q11" s="382" t="s">
        <v>67</v>
      </c>
      <c r="R11" s="364">
        <v>91404</v>
      </c>
      <c r="S11" s="359">
        <f t="shared" si="0"/>
        <v>21476</v>
      </c>
      <c r="T11" s="363">
        <f t="shared" si="1"/>
        <v>0.23495689466544134</v>
      </c>
    </row>
    <row r="12" spans="1:23">
      <c r="A12" s="378" t="s">
        <v>68</v>
      </c>
      <c r="B12" s="375">
        <v>3069</v>
      </c>
      <c r="C12" s="366">
        <v>12613</v>
      </c>
      <c r="D12" s="359">
        <v>14331</v>
      </c>
      <c r="E12" s="359">
        <v>17278</v>
      </c>
      <c r="F12" s="359">
        <v>22705</v>
      </c>
      <c r="G12" s="359">
        <v>19897</v>
      </c>
      <c r="H12" s="359">
        <v>24673</v>
      </c>
      <c r="I12" s="359">
        <v>24310</v>
      </c>
      <c r="J12" s="359">
        <v>27361</v>
      </c>
      <c r="K12" s="359">
        <v>22910</v>
      </c>
      <c r="L12" s="360">
        <v>20682</v>
      </c>
      <c r="M12" s="360">
        <v>22633</v>
      </c>
      <c r="N12" s="360">
        <v>24926</v>
      </c>
      <c r="O12" s="361">
        <v>25306</v>
      </c>
      <c r="P12" s="362"/>
      <c r="Q12" s="381" t="s">
        <v>68</v>
      </c>
      <c r="R12" s="359">
        <v>155478</v>
      </c>
      <c r="S12" s="359">
        <f t="shared" si="0"/>
        <v>25306</v>
      </c>
      <c r="T12" s="363">
        <f t="shared" si="1"/>
        <v>0.16276257734213201</v>
      </c>
    </row>
    <row r="13" spans="1:23">
      <c r="A13" s="378" t="s">
        <v>69</v>
      </c>
      <c r="B13" s="375">
        <v>3389</v>
      </c>
      <c r="C13" s="366">
        <v>12416</v>
      </c>
      <c r="D13" s="359">
        <v>17731</v>
      </c>
      <c r="E13" s="359">
        <v>18823</v>
      </c>
      <c r="F13" s="359">
        <v>20221</v>
      </c>
      <c r="G13" s="359">
        <v>19061</v>
      </c>
      <c r="H13" s="359">
        <v>21862</v>
      </c>
      <c r="I13" s="359">
        <v>24470</v>
      </c>
      <c r="J13" s="359">
        <v>30223</v>
      </c>
      <c r="K13" s="359">
        <v>22513</v>
      </c>
      <c r="L13" s="360">
        <v>19476</v>
      </c>
      <c r="M13" s="360">
        <v>22037</v>
      </c>
      <c r="N13" s="360">
        <v>26510</v>
      </c>
      <c r="O13" s="361">
        <v>27945</v>
      </c>
      <c r="P13" s="362"/>
      <c r="Q13" s="381" t="s">
        <v>69</v>
      </c>
      <c r="R13" s="359">
        <v>192032</v>
      </c>
      <c r="S13" s="359">
        <f t="shared" si="0"/>
        <v>27945</v>
      </c>
      <c r="T13" s="363">
        <f t="shared" si="1"/>
        <v>0.14552262122979504</v>
      </c>
    </row>
    <row r="14" spans="1:23">
      <c r="A14" s="378" t="s">
        <v>70</v>
      </c>
      <c r="B14" s="375">
        <v>5460</v>
      </c>
      <c r="C14" s="366">
        <v>12312</v>
      </c>
      <c r="D14" s="359">
        <v>17422</v>
      </c>
      <c r="E14" s="359">
        <v>19185</v>
      </c>
      <c r="F14" s="359">
        <v>19082</v>
      </c>
      <c r="G14" s="359">
        <v>21107</v>
      </c>
      <c r="H14" s="359">
        <v>22138</v>
      </c>
      <c r="I14" s="359">
        <v>24730</v>
      </c>
      <c r="J14" s="359">
        <v>28427</v>
      </c>
      <c r="K14" s="359">
        <v>3318</v>
      </c>
      <c r="L14" s="360">
        <v>19273</v>
      </c>
      <c r="M14" s="360">
        <v>23503</v>
      </c>
      <c r="N14" s="360">
        <v>24767</v>
      </c>
      <c r="O14" s="361">
        <v>24885</v>
      </c>
      <c r="P14" s="362"/>
      <c r="Q14" s="381" t="s">
        <v>70</v>
      </c>
      <c r="R14" s="359">
        <v>181166</v>
      </c>
      <c r="S14" s="359">
        <f t="shared" si="0"/>
        <v>24885</v>
      </c>
      <c r="T14" s="363">
        <f t="shared" si="1"/>
        <v>0.13736021107713367</v>
      </c>
    </row>
    <row r="15" spans="1:23">
      <c r="A15" s="378" t="s">
        <v>71</v>
      </c>
      <c r="B15" s="375">
        <v>5574</v>
      </c>
      <c r="C15" s="366">
        <v>11358</v>
      </c>
      <c r="D15" s="359">
        <v>13457</v>
      </c>
      <c r="E15" s="359">
        <v>16743</v>
      </c>
      <c r="F15" s="359">
        <v>18226</v>
      </c>
      <c r="G15" s="359">
        <v>19721</v>
      </c>
      <c r="H15" s="359">
        <v>19990</v>
      </c>
      <c r="I15" s="359">
        <v>24874</v>
      </c>
      <c r="J15" s="359">
        <v>24254</v>
      </c>
      <c r="K15" s="359">
        <v>21800</v>
      </c>
      <c r="L15" s="360">
        <v>19898</v>
      </c>
      <c r="M15" s="360">
        <v>22662</v>
      </c>
      <c r="N15" s="360">
        <v>24039</v>
      </c>
      <c r="O15" s="361">
        <v>20400</v>
      </c>
      <c r="P15" s="367"/>
      <c r="Q15" s="381" t="s">
        <v>71</v>
      </c>
      <c r="R15" s="359">
        <v>149568</v>
      </c>
      <c r="S15" s="359">
        <f t="shared" si="0"/>
        <v>20400</v>
      </c>
      <c r="T15" s="363">
        <f t="shared" si="1"/>
        <v>0.13639281129653402</v>
      </c>
    </row>
    <row r="16" spans="1:23" ht="15.75" customHeight="1">
      <c r="A16" s="379" t="s">
        <v>18</v>
      </c>
      <c r="B16" s="376">
        <f>SUM(B4:B15)</f>
        <v>40232</v>
      </c>
      <c r="C16" s="368">
        <f>SUM(C4:C15)</f>
        <v>118075</v>
      </c>
      <c r="D16" s="368">
        <f>SUM(D4:D15)</f>
        <v>171098</v>
      </c>
      <c r="E16" s="368">
        <v>195909</v>
      </c>
      <c r="F16" s="368">
        <v>221799</v>
      </c>
      <c r="G16" s="368">
        <v>225787</v>
      </c>
      <c r="H16" s="368">
        <v>242382</v>
      </c>
      <c r="I16" s="368">
        <v>266539</v>
      </c>
      <c r="J16" s="368">
        <v>306580</v>
      </c>
      <c r="K16" s="368">
        <v>173912</v>
      </c>
      <c r="L16" s="369">
        <v>238784</v>
      </c>
      <c r="M16" s="369">
        <v>253474</v>
      </c>
      <c r="N16" s="369">
        <v>280265</v>
      </c>
      <c r="O16" s="370">
        <v>281718</v>
      </c>
      <c r="P16" s="371"/>
      <c r="Q16" s="383" t="s">
        <v>1</v>
      </c>
      <c r="R16" s="372">
        <v>1869404</v>
      </c>
      <c r="S16" s="368">
        <f t="shared" si="0"/>
        <v>281718</v>
      </c>
      <c r="T16" s="373">
        <f>S16/R16</f>
        <v>0.15069936728497424</v>
      </c>
      <c r="U16" s="240"/>
    </row>
    <row r="17" spans="1:22" ht="7.35" customHeight="1">
      <c r="A17" s="649"/>
      <c r="B17" s="649"/>
      <c r="C17" s="649"/>
      <c r="D17" s="649"/>
      <c r="V17" s="240"/>
    </row>
    <row r="18" spans="1:22" ht="24.75" customHeight="1">
      <c r="B18" s="653"/>
      <c r="C18" s="653"/>
      <c r="D18" s="653"/>
      <c r="E18" s="653"/>
      <c r="F18" s="653"/>
      <c r="G18" s="653"/>
      <c r="H18" s="653"/>
      <c r="I18" s="653"/>
      <c r="J18" s="653"/>
      <c r="K18" s="653"/>
      <c r="L18" s="653"/>
      <c r="M18" s="653"/>
      <c r="N18" s="653"/>
      <c r="O18" s="653"/>
      <c r="P18" s="653"/>
      <c r="Q18" s="653"/>
      <c r="R18" s="653"/>
      <c r="S18" s="653"/>
      <c r="V18" s="240"/>
    </row>
    <row r="19" spans="1:22">
      <c r="B19" s="653"/>
      <c r="C19" s="653"/>
      <c r="D19" s="653"/>
      <c r="E19" s="653"/>
      <c r="F19" s="653"/>
      <c r="G19" s="653"/>
      <c r="H19" s="653"/>
      <c r="I19" s="653"/>
      <c r="J19" s="653"/>
      <c r="K19" s="653"/>
      <c r="L19" s="653"/>
      <c r="M19" s="653"/>
      <c r="N19" s="653"/>
      <c r="O19" s="653"/>
      <c r="P19" s="653"/>
      <c r="Q19" s="653"/>
      <c r="R19" s="653"/>
      <c r="S19" s="653"/>
    </row>
    <row r="20" spans="1:22" ht="15" customHeight="1">
      <c r="I20" s="652"/>
      <c r="J20" s="652"/>
    </row>
    <row r="21" spans="1:22" ht="15" customHeight="1">
      <c r="H21" s="103"/>
      <c r="I21" s="652"/>
      <c r="J21" s="652"/>
    </row>
    <row r="22" spans="1:22">
      <c r="H22" s="103"/>
      <c r="I22" s="652"/>
      <c r="J22" s="652"/>
    </row>
    <row r="23" spans="1:22">
      <c r="H23" s="103"/>
      <c r="I23" s="652"/>
      <c r="J23" s="652"/>
    </row>
    <row r="24" spans="1:22">
      <c r="I24" s="652"/>
      <c r="J24" s="652"/>
    </row>
    <row r="25" spans="1:22">
      <c r="I25" s="652"/>
      <c r="J25" s="652"/>
    </row>
    <row r="26" spans="1:22">
      <c r="I26" s="652"/>
      <c r="J26" s="652"/>
    </row>
    <row r="27" spans="1:22">
      <c r="I27" s="652"/>
      <c r="J27" s="652"/>
    </row>
    <row r="28" spans="1:22">
      <c r="I28" s="652"/>
      <c r="J28" s="652"/>
    </row>
    <row r="29" spans="1:22">
      <c r="I29" s="652"/>
      <c r="J29" s="652"/>
    </row>
    <row r="30" spans="1:22">
      <c r="I30" s="126"/>
      <c r="J30" s="126"/>
    </row>
    <row r="31" spans="1:22">
      <c r="I31" s="127"/>
      <c r="J31" s="127"/>
    </row>
    <row r="33" spans="1:5">
      <c r="A33" s="128"/>
      <c r="B33" s="128"/>
      <c r="C33" s="128"/>
      <c r="D33" s="128"/>
      <c r="E33" s="128"/>
    </row>
    <row r="34" spans="1:5">
      <c r="A34" s="128"/>
      <c r="B34" s="128"/>
      <c r="C34" s="128"/>
      <c r="D34" s="128"/>
      <c r="E34" s="128"/>
    </row>
  </sheetData>
  <mergeCells count="15">
    <mergeCell ref="I29:J29"/>
    <mergeCell ref="I25:J25"/>
    <mergeCell ref="I26:J26"/>
    <mergeCell ref="I23:J23"/>
    <mergeCell ref="I24:J24"/>
    <mergeCell ref="A1:T1"/>
    <mergeCell ref="A17:D17"/>
    <mergeCell ref="Q2:T2"/>
    <mergeCell ref="I27:J27"/>
    <mergeCell ref="I28:J28"/>
    <mergeCell ref="I21:J21"/>
    <mergeCell ref="I22:J22"/>
    <mergeCell ref="I20:J20"/>
    <mergeCell ref="B18:S19"/>
    <mergeCell ref="A2:O2"/>
  </mergeCells>
  <printOptions horizontalCentered="1"/>
  <pageMargins left="0.19685039370078741" right="3.937007874015748E-2" top="0.39370078740157483" bottom="0.74803149606299213" header="0.31496062992125984" footer="0.31496062992125984"/>
  <pageSetup paperSize="9" scale="85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X27"/>
  <sheetViews>
    <sheetView zoomScale="70" zoomScaleNormal="70" workbookViewId="0">
      <selection activeCell="U48" sqref="U48"/>
    </sheetView>
  </sheetViews>
  <sheetFormatPr baseColWidth="10" defaultColWidth="11.42578125" defaultRowHeight="15"/>
  <cols>
    <col min="1" max="1" width="2.5703125" style="102" customWidth="1"/>
    <col min="2" max="3" width="5.42578125" style="102" customWidth="1"/>
    <col min="4" max="4" width="6.85546875" style="102" bestFit="1" customWidth="1"/>
    <col min="5" max="5" width="6.42578125" style="102" bestFit="1" customWidth="1"/>
    <col min="6" max="6" width="6.85546875" style="102" bestFit="1" customWidth="1"/>
    <col min="7" max="7" width="6.85546875" style="102" customWidth="1"/>
    <col min="8" max="9" width="6.42578125" style="102" bestFit="1" customWidth="1"/>
    <col min="10" max="10" width="6.85546875" style="102" bestFit="1" customWidth="1"/>
    <col min="11" max="12" width="5.85546875" style="102" bestFit="1" customWidth="1"/>
    <col min="13" max="13" width="6.85546875" style="102" bestFit="1" customWidth="1"/>
    <col min="14" max="14" width="6.42578125" style="102" bestFit="1" customWidth="1"/>
    <col min="15" max="15" width="7.5703125" style="102" bestFit="1" customWidth="1"/>
    <col min="16" max="17" width="6.85546875" style="102" bestFit="1" customWidth="1"/>
    <col min="18" max="19" width="7.85546875" style="102" bestFit="1" customWidth="1"/>
    <col min="20" max="16384" width="11.42578125" style="102"/>
  </cols>
  <sheetData>
    <row r="2" spans="1:24" ht="29.25" customHeight="1">
      <c r="A2" s="648" t="s">
        <v>358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136"/>
    </row>
    <row r="3" spans="1:24" s="140" customFormat="1" ht="19.5" customHeight="1">
      <c r="A3" s="137"/>
      <c r="B3" s="138"/>
      <c r="C3" s="657" t="s">
        <v>199</v>
      </c>
      <c r="D3" s="657"/>
      <c r="E3" s="657"/>
      <c r="F3" s="657"/>
      <c r="G3" s="657"/>
      <c r="H3" s="657"/>
      <c r="I3" s="657"/>
      <c r="J3" s="657"/>
      <c r="K3" s="657"/>
      <c r="L3" s="657"/>
      <c r="M3" s="657"/>
      <c r="N3" s="657"/>
      <c r="O3" s="657"/>
      <c r="P3" s="657"/>
      <c r="Q3" s="657"/>
      <c r="R3" s="657"/>
      <c r="S3" s="139"/>
      <c r="T3" s="137"/>
    </row>
    <row r="4" spans="1:24" ht="24" customHeight="1">
      <c r="A4" s="141"/>
      <c r="B4" s="658" t="s">
        <v>200</v>
      </c>
      <c r="C4" s="142"/>
      <c r="D4" s="129" t="s">
        <v>130</v>
      </c>
      <c r="E4" s="129" t="s">
        <v>131</v>
      </c>
      <c r="F4" s="129" t="s">
        <v>132</v>
      </c>
      <c r="G4" s="129" t="s">
        <v>133</v>
      </c>
      <c r="H4" s="129" t="s">
        <v>134</v>
      </c>
      <c r="I4" s="129" t="s">
        <v>135</v>
      </c>
      <c r="J4" s="129" t="s">
        <v>136</v>
      </c>
      <c r="K4" s="129" t="s">
        <v>137</v>
      </c>
      <c r="L4" s="129" t="s">
        <v>138</v>
      </c>
      <c r="M4" s="129" t="s">
        <v>139</v>
      </c>
      <c r="N4" s="129" t="s">
        <v>140</v>
      </c>
      <c r="O4" s="129" t="s">
        <v>141</v>
      </c>
      <c r="P4" s="129" t="s">
        <v>142</v>
      </c>
      <c r="Q4" s="129" t="s">
        <v>143</v>
      </c>
      <c r="R4" s="129" t="s">
        <v>144</v>
      </c>
      <c r="S4" s="143" t="s">
        <v>1</v>
      </c>
    </row>
    <row r="5" spans="1:24">
      <c r="A5" s="144"/>
      <c r="B5" s="658"/>
      <c r="C5" s="129" t="s">
        <v>130</v>
      </c>
      <c r="D5" s="145">
        <v>5</v>
      </c>
      <c r="E5" s="145">
        <v>7687</v>
      </c>
      <c r="F5" s="145">
        <v>7631</v>
      </c>
      <c r="G5" s="145">
        <v>2</v>
      </c>
      <c r="H5" s="145">
        <v>3478</v>
      </c>
      <c r="I5" s="145">
        <v>648</v>
      </c>
      <c r="J5" s="145">
        <v>623</v>
      </c>
      <c r="K5" s="145">
        <v>41</v>
      </c>
      <c r="L5" s="145">
        <v>345</v>
      </c>
      <c r="M5" s="145">
        <v>23</v>
      </c>
      <c r="N5" s="145">
        <v>816</v>
      </c>
      <c r="O5" s="145">
        <v>97</v>
      </c>
      <c r="P5" s="145">
        <v>809</v>
      </c>
      <c r="Q5" s="145">
        <v>3099</v>
      </c>
      <c r="R5" s="142">
        <v>721</v>
      </c>
      <c r="S5" s="146">
        <f>SUM(D5:R5)</f>
        <v>26025</v>
      </c>
      <c r="X5" s="239"/>
    </row>
    <row r="6" spans="1:24">
      <c r="A6" s="144"/>
      <c r="B6" s="658"/>
      <c r="C6" s="129" t="s">
        <v>133</v>
      </c>
      <c r="D6" s="145">
        <v>132</v>
      </c>
      <c r="E6" s="145">
        <v>12</v>
      </c>
      <c r="F6" s="145">
        <v>555</v>
      </c>
      <c r="G6" s="145">
        <v>2</v>
      </c>
      <c r="H6" s="145">
        <v>48</v>
      </c>
      <c r="I6" s="145">
        <v>37</v>
      </c>
      <c r="J6" s="145">
        <v>8</v>
      </c>
      <c r="K6" s="145">
        <v>1</v>
      </c>
      <c r="L6" s="145">
        <v>44</v>
      </c>
      <c r="M6" s="145">
        <v>0</v>
      </c>
      <c r="N6" s="145">
        <v>28</v>
      </c>
      <c r="O6" s="145">
        <v>0</v>
      </c>
      <c r="P6" s="145">
        <v>12</v>
      </c>
      <c r="Q6" s="145">
        <v>106</v>
      </c>
      <c r="R6" s="142">
        <v>72</v>
      </c>
      <c r="S6" s="146">
        <f t="shared" ref="S6:S19" si="0">SUM(D6:R6)</f>
        <v>1057</v>
      </c>
      <c r="X6" s="239"/>
    </row>
    <row r="7" spans="1:24">
      <c r="A7" s="144"/>
      <c r="B7" s="658"/>
      <c r="C7" s="129" t="s">
        <v>131</v>
      </c>
      <c r="D7" s="145">
        <v>7781</v>
      </c>
      <c r="E7" s="145">
        <v>8</v>
      </c>
      <c r="F7" s="145">
        <v>7677</v>
      </c>
      <c r="G7" s="145">
        <v>10</v>
      </c>
      <c r="H7" s="145">
        <v>1425</v>
      </c>
      <c r="I7" s="145">
        <v>85</v>
      </c>
      <c r="J7" s="145">
        <v>395</v>
      </c>
      <c r="K7" s="145">
        <v>47</v>
      </c>
      <c r="L7" s="145">
        <v>312</v>
      </c>
      <c r="M7" s="145">
        <v>8</v>
      </c>
      <c r="N7" s="145">
        <v>378</v>
      </c>
      <c r="O7" s="145">
        <v>21</v>
      </c>
      <c r="P7" s="145">
        <v>1594</v>
      </c>
      <c r="Q7" s="145">
        <v>426</v>
      </c>
      <c r="R7" s="142">
        <v>561</v>
      </c>
      <c r="S7" s="146">
        <f t="shared" si="0"/>
        <v>20728</v>
      </c>
      <c r="X7" s="239"/>
    </row>
    <row r="8" spans="1:24">
      <c r="A8" s="144"/>
      <c r="B8" s="658"/>
      <c r="C8" s="129" t="s">
        <v>132</v>
      </c>
      <c r="D8" s="145">
        <v>14258</v>
      </c>
      <c r="E8" s="145">
        <v>12156</v>
      </c>
      <c r="F8" s="145">
        <v>20</v>
      </c>
      <c r="G8" s="145">
        <v>192</v>
      </c>
      <c r="H8" s="145">
        <v>4911</v>
      </c>
      <c r="I8" s="145">
        <v>2930</v>
      </c>
      <c r="J8" s="145">
        <v>15014</v>
      </c>
      <c r="K8" s="145">
        <v>1263</v>
      </c>
      <c r="L8" s="145">
        <v>4194</v>
      </c>
      <c r="M8" s="145">
        <v>103</v>
      </c>
      <c r="N8" s="145">
        <v>5746</v>
      </c>
      <c r="O8" s="145">
        <v>511</v>
      </c>
      <c r="P8" s="145">
        <v>5673</v>
      </c>
      <c r="Q8" s="145">
        <v>18304</v>
      </c>
      <c r="R8" s="142">
        <v>25549</v>
      </c>
      <c r="S8" s="146">
        <f t="shared" si="0"/>
        <v>110824</v>
      </c>
      <c r="X8" s="239"/>
    </row>
    <row r="9" spans="1:24">
      <c r="A9" s="144"/>
      <c r="B9" s="658"/>
      <c r="C9" s="129" t="s">
        <v>134</v>
      </c>
      <c r="D9" s="145">
        <v>4358</v>
      </c>
      <c r="E9" s="145">
        <v>1682</v>
      </c>
      <c r="F9" s="145">
        <v>2636</v>
      </c>
      <c r="G9" s="145">
        <v>5</v>
      </c>
      <c r="H9" s="145">
        <v>1</v>
      </c>
      <c r="I9" s="145">
        <v>141</v>
      </c>
      <c r="J9" s="145">
        <v>268</v>
      </c>
      <c r="K9" s="145">
        <v>46</v>
      </c>
      <c r="L9" s="145">
        <v>245</v>
      </c>
      <c r="M9" s="145">
        <v>3</v>
      </c>
      <c r="N9" s="145">
        <v>296</v>
      </c>
      <c r="O9" s="145">
        <v>8</v>
      </c>
      <c r="P9" s="145">
        <v>53</v>
      </c>
      <c r="Q9" s="145">
        <v>208</v>
      </c>
      <c r="R9" s="142">
        <v>195</v>
      </c>
      <c r="S9" s="146">
        <f t="shared" si="0"/>
        <v>10145</v>
      </c>
      <c r="X9" s="239"/>
    </row>
    <row r="10" spans="1:24">
      <c r="A10" s="144" t="s">
        <v>66</v>
      </c>
      <c r="B10" s="658"/>
      <c r="C10" s="129" t="s">
        <v>135</v>
      </c>
      <c r="D10" s="145">
        <v>444</v>
      </c>
      <c r="E10" s="145">
        <v>106</v>
      </c>
      <c r="F10" s="145">
        <v>937</v>
      </c>
      <c r="G10" s="145">
        <v>2</v>
      </c>
      <c r="H10" s="145">
        <v>95</v>
      </c>
      <c r="I10" s="145">
        <v>1</v>
      </c>
      <c r="J10" s="145">
        <v>166</v>
      </c>
      <c r="K10" s="145">
        <v>133</v>
      </c>
      <c r="L10" s="145">
        <v>47</v>
      </c>
      <c r="M10" s="145">
        <v>0</v>
      </c>
      <c r="N10" s="145">
        <v>2955</v>
      </c>
      <c r="O10" s="145">
        <v>933</v>
      </c>
      <c r="P10" s="145">
        <v>10</v>
      </c>
      <c r="Q10" s="145">
        <v>895</v>
      </c>
      <c r="R10" s="142">
        <v>602</v>
      </c>
      <c r="S10" s="146">
        <f t="shared" si="0"/>
        <v>7326</v>
      </c>
      <c r="X10" s="239"/>
    </row>
    <row r="11" spans="1:24">
      <c r="A11" s="144"/>
      <c r="B11" s="658"/>
      <c r="C11" s="129" t="s">
        <v>136</v>
      </c>
      <c r="D11" s="145">
        <v>958</v>
      </c>
      <c r="E11" s="145">
        <v>610</v>
      </c>
      <c r="F11" s="145">
        <v>11210</v>
      </c>
      <c r="G11" s="145">
        <v>6</v>
      </c>
      <c r="H11" s="145">
        <v>426</v>
      </c>
      <c r="I11" s="145">
        <v>314</v>
      </c>
      <c r="J11" s="145">
        <v>5</v>
      </c>
      <c r="K11" s="145">
        <v>428</v>
      </c>
      <c r="L11" s="145">
        <v>623</v>
      </c>
      <c r="M11" s="145">
        <v>5</v>
      </c>
      <c r="N11" s="145">
        <v>1256</v>
      </c>
      <c r="O11" s="145">
        <v>180</v>
      </c>
      <c r="P11" s="145">
        <v>149</v>
      </c>
      <c r="Q11" s="145">
        <v>1634</v>
      </c>
      <c r="R11" s="142">
        <v>3944</v>
      </c>
      <c r="S11" s="146">
        <f t="shared" si="0"/>
        <v>21748</v>
      </c>
      <c r="X11" s="239"/>
    </row>
    <row r="12" spans="1:24">
      <c r="A12" s="144"/>
      <c r="B12" s="658"/>
      <c r="C12" s="129" t="s">
        <v>137</v>
      </c>
      <c r="D12" s="145">
        <v>88</v>
      </c>
      <c r="E12" s="145">
        <v>72</v>
      </c>
      <c r="F12" s="145">
        <v>704</v>
      </c>
      <c r="G12" s="145">
        <v>0</v>
      </c>
      <c r="H12" s="145">
        <v>34</v>
      </c>
      <c r="I12" s="145">
        <v>145</v>
      </c>
      <c r="J12" s="145">
        <v>288</v>
      </c>
      <c r="K12" s="145">
        <v>2</v>
      </c>
      <c r="L12" s="145">
        <v>247</v>
      </c>
      <c r="M12" s="145">
        <v>3</v>
      </c>
      <c r="N12" s="145">
        <v>765</v>
      </c>
      <c r="O12" s="145">
        <v>39</v>
      </c>
      <c r="P12" s="145">
        <v>10</v>
      </c>
      <c r="Q12" s="145">
        <v>175</v>
      </c>
      <c r="R12" s="142">
        <v>156</v>
      </c>
      <c r="S12" s="146">
        <f t="shared" si="0"/>
        <v>2728</v>
      </c>
      <c r="X12" s="239"/>
    </row>
    <row r="13" spans="1:24">
      <c r="A13" s="147"/>
      <c r="B13" s="658"/>
      <c r="C13" s="129" t="s">
        <v>138</v>
      </c>
      <c r="D13" s="145">
        <v>549</v>
      </c>
      <c r="E13" s="145">
        <v>354</v>
      </c>
      <c r="F13" s="145">
        <v>2405</v>
      </c>
      <c r="G13" s="145">
        <v>0</v>
      </c>
      <c r="H13" s="145">
        <v>296</v>
      </c>
      <c r="I13" s="145">
        <v>80</v>
      </c>
      <c r="J13" s="145">
        <v>520</v>
      </c>
      <c r="K13" s="145">
        <v>312</v>
      </c>
      <c r="L13" s="145">
        <v>7</v>
      </c>
      <c r="M13" s="145">
        <v>7</v>
      </c>
      <c r="N13" s="145">
        <v>543</v>
      </c>
      <c r="O13" s="145">
        <v>29</v>
      </c>
      <c r="P13" s="145">
        <v>42</v>
      </c>
      <c r="Q13" s="145">
        <v>226</v>
      </c>
      <c r="R13" s="142">
        <v>440</v>
      </c>
      <c r="S13" s="146">
        <f t="shared" si="0"/>
        <v>5810</v>
      </c>
      <c r="X13" s="239"/>
    </row>
    <row r="14" spans="1:24">
      <c r="A14" s="147"/>
      <c r="B14" s="658"/>
      <c r="C14" s="129" t="s">
        <v>139</v>
      </c>
      <c r="D14" s="145">
        <v>737</v>
      </c>
      <c r="E14" s="145">
        <v>41</v>
      </c>
      <c r="F14" s="145">
        <v>608</v>
      </c>
      <c r="G14" s="145">
        <v>1</v>
      </c>
      <c r="H14" s="145">
        <v>12</v>
      </c>
      <c r="I14" s="145">
        <v>76</v>
      </c>
      <c r="J14" s="145">
        <v>34</v>
      </c>
      <c r="K14" s="145">
        <v>24</v>
      </c>
      <c r="L14" s="145">
        <v>8</v>
      </c>
      <c r="M14" s="145">
        <v>0</v>
      </c>
      <c r="N14" s="145">
        <v>111</v>
      </c>
      <c r="O14" s="145">
        <v>0</v>
      </c>
      <c r="P14" s="145">
        <v>31</v>
      </c>
      <c r="Q14" s="145">
        <v>1268</v>
      </c>
      <c r="R14" s="142">
        <v>94</v>
      </c>
      <c r="S14" s="146">
        <f t="shared" si="0"/>
        <v>3045</v>
      </c>
      <c r="X14" s="239"/>
    </row>
    <row r="15" spans="1:24">
      <c r="A15" s="147"/>
      <c r="B15" s="658"/>
      <c r="C15" s="129" t="s">
        <v>140</v>
      </c>
      <c r="D15" s="145">
        <v>1157</v>
      </c>
      <c r="E15" s="145">
        <v>431</v>
      </c>
      <c r="F15" s="145">
        <v>4029</v>
      </c>
      <c r="G15" s="145">
        <v>6</v>
      </c>
      <c r="H15" s="145">
        <v>246</v>
      </c>
      <c r="I15" s="145">
        <v>4010</v>
      </c>
      <c r="J15" s="145">
        <v>1018</v>
      </c>
      <c r="K15" s="145">
        <v>632</v>
      </c>
      <c r="L15" s="145">
        <v>240</v>
      </c>
      <c r="M15" s="145">
        <v>12</v>
      </c>
      <c r="N15" s="145">
        <v>13</v>
      </c>
      <c r="O15" s="145">
        <v>1226</v>
      </c>
      <c r="P15" s="145">
        <v>58</v>
      </c>
      <c r="Q15" s="145">
        <v>2086</v>
      </c>
      <c r="R15" s="142">
        <v>4063</v>
      </c>
      <c r="S15" s="146">
        <f t="shared" si="0"/>
        <v>19227</v>
      </c>
      <c r="X15" s="239"/>
    </row>
    <row r="16" spans="1:24" ht="15.75" customHeight="1">
      <c r="A16" s="144"/>
      <c r="B16" s="658"/>
      <c r="C16" s="129" t="s">
        <v>141</v>
      </c>
      <c r="D16" s="145">
        <v>102</v>
      </c>
      <c r="E16" s="145">
        <v>10</v>
      </c>
      <c r="F16" s="145">
        <v>448</v>
      </c>
      <c r="G16" s="145">
        <v>0</v>
      </c>
      <c r="H16" s="145">
        <v>14</v>
      </c>
      <c r="I16" s="145">
        <v>1675</v>
      </c>
      <c r="J16" s="145">
        <v>91</v>
      </c>
      <c r="K16" s="145">
        <v>32</v>
      </c>
      <c r="L16" s="145">
        <v>18</v>
      </c>
      <c r="M16" s="145">
        <v>0</v>
      </c>
      <c r="N16" s="145">
        <v>1867</v>
      </c>
      <c r="O16" s="145">
        <v>0</v>
      </c>
      <c r="P16" s="145">
        <v>0</v>
      </c>
      <c r="Q16" s="145">
        <v>258</v>
      </c>
      <c r="R16" s="142">
        <v>413</v>
      </c>
      <c r="S16" s="146">
        <f t="shared" si="0"/>
        <v>4928</v>
      </c>
      <c r="X16" s="239"/>
    </row>
    <row r="17" spans="1:24">
      <c r="B17" s="658"/>
      <c r="C17" s="129" t="s">
        <v>142</v>
      </c>
      <c r="D17" s="145">
        <v>789</v>
      </c>
      <c r="E17" s="145">
        <v>1129</v>
      </c>
      <c r="F17" s="145">
        <v>2287</v>
      </c>
      <c r="G17" s="145">
        <v>16</v>
      </c>
      <c r="H17" s="145">
        <v>62</v>
      </c>
      <c r="I17" s="145">
        <v>6</v>
      </c>
      <c r="J17" s="145">
        <v>58</v>
      </c>
      <c r="K17" s="145">
        <v>13</v>
      </c>
      <c r="L17" s="145">
        <v>7</v>
      </c>
      <c r="M17" s="145">
        <v>0</v>
      </c>
      <c r="N17" s="145">
        <v>24</v>
      </c>
      <c r="O17" s="145">
        <v>0</v>
      </c>
      <c r="P17" s="145">
        <v>4</v>
      </c>
      <c r="Q17" s="145">
        <v>283</v>
      </c>
      <c r="R17" s="142">
        <v>63</v>
      </c>
      <c r="S17" s="146">
        <f t="shared" si="0"/>
        <v>4741</v>
      </c>
      <c r="X17" s="239"/>
    </row>
    <row r="18" spans="1:24" ht="15.75" customHeight="1">
      <c r="A18" s="148"/>
      <c r="B18" s="658"/>
      <c r="C18" s="129" t="s">
        <v>143</v>
      </c>
      <c r="D18" s="145">
        <v>2798</v>
      </c>
      <c r="E18" s="145">
        <v>423</v>
      </c>
      <c r="F18" s="145">
        <v>8399</v>
      </c>
      <c r="G18" s="145">
        <v>10</v>
      </c>
      <c r="H18" s="145">
        <v>254</v>
      </c>
      <c r="I18" s="145">
        <v>844</v>
      </c>
      <c r="J18" s="145">
        <v>1014</v>
      </c>
      <c r="K18" s="145">
        <v>134</v>
      </c>
      <c r="L18" s="145">
        <v>171</v>
      </c>
      <c r="M18" s="145">
        <v>25</v>
      </c>
      <c r="N18" s="145">
        <v>1544</v>
      </c>
      <c r="O18" s="145">
        <v>136</v>
      </c>
      <c r="P18" s="145">
        <v>190</v>
      </c>
      <c r="Q18" s="145">
        <v>16</v>
      </c>
      <c r="R18" s="142">
        <v>3597</v>
      </c>
      <c r="S18" s="146">
        <f t="shared" si="0"/>
        <v>19555</v>
      </c>
      <c r="X18" s="239"/>
    </row>
    <row r="19" spans="1:24">
      <c r="A19" s="149"/>
      <c r="B19" s="658"/>
      <c r="C19" s="129" t="s">
        <v>144</v>
      </c>
      <c r="D19" s="142">
        <v>688</v>
      </c>
      <c r="E19" s="142">
        <v>452</v>
      </c>
      <c r="F19" s="142">
        <v>11606</v>
      </c>
      <c r="G19" s="142">
        <v>25</v>
      </c>
      <c r="H19" s="142">
        <v>217</v>
      </c>
      <c r="I19" s="142">
        <v>485</v>
      </c>
      <c r="J19" s="142">
        <v>2431</v>
      </c>
      <c r="K19" s="142">
        <v>155</v>
      </c>
      <c r="L19" s="142">
        <v>313</v>
      </c>
      <c r="M19" s="142">
        <v>12</v>
      </c>
      <c r="N19" s="142">
        <v>2957</v>
      </c>
      <c r="O19" s="142">
        <v>320</v>
      </c>
      <c r="P19" s="142">
        <v>89</v>
      </c>
      <c r="Q19" s="142">
        <v>4072</v>
      </c>
      <c r="R19" s="142">
        <v>9</v>
      </c>
      <c r="S19" s="146">
        <f t="shared" si="0"/>
        <v>23831</v>
      </c>
      <c r="X19" s="239"/>
    </row>
    <row r="20" spans="1:24" s="150" customFormat="1" ht="23.25" customHeight="1">
      <c r="B20" s="151"/>
      <c r="C20" s="152" t="s">
        <v>1</v>
      </c>
      <c r="D20" s="153">
        <f>SUM(D5:D19)</f>
        <v>34844</v>
      </c>
      <c r="E20" s="153">
        <f t="shared" ref="E20:S20" si="1">SUM(E5:E19)</f>
        <v>25173</v>
      </c>
      <c r="F20" s="153">
        <f t="shared" si="1"/>
        <v>61152</v>
      </c>
      <c r="G20" s="153">
        <f t="shared" si="1"/>
        <v>277</v>
      </c>
      <c r="H20" s="153">
        <f t="shared" si="1"/>
        <v>11519</v>
      </c>
      <c r="I20" s="153">
        <f t="shared" si="1"/>
        <v>11477</v>
      </c>
      <c r="J20" s="153">
        <f t="shared" si="1"/>
        <v>21933</v>
      </c>
      <c r="K20" s="153">
        <f t="shared" si="1"/>
        <v>3263</v>
      </c>
      <c r="L20" s="153">
        <f t="shared" si="1"/>
        <v>6821</v>
      </c>
      <c r="M20" s="153">
        <f t="shared" si="1"/>
        <v>201</v>
      </c>
      <c r="N20" s="153">
        <f t="shared" si="1"/>
        <v>19299</v>
      </c>
      <c r="O20" s="153">
        <f t="shared" si="1"/>
        <v>3500</v>
      </c>
      <c r="P20" s="153">
        <f t="shared" si="1"/>
        <v>8724</v>
      </c>
      <c r="Q20" s="153">
        <f t="shared" si="1"/>
        <v>33056</v>
      </c>
      <c r="R20" s="153">
        <f t="shared" si="1"/>
        <v>40479</v>
      </c>
      <c r="S20" s="154">
        <f t="shared" si="1"/>
        <v>281718</v>
      </c>
      <c r="X20" s="239"/>
    </row>
    <row r="21" spans="1:24" s="155" customFormat="1" ht="15" customHeight="1">
      <c r="C21" s="156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X21" s="239"/>
    </row>
    <row r="22" spans="1:24" ht="15" customHeight="1">
      <c r="B22" s="659" t="s">
        <v>359</v>
      </c>
      <c r="C22" s="659"/>
      <c r="D22" s="659"/>
      <c r="E22" s="659"/>
      <c r="F22" s="659"/>
      <c r="G22" s="659"/>
      <c r="H22" s="659"/>
      <c r="I22" s="659"/>
      <c r="J22" s="659"/>
      <c r="K22" s="659"/>
      <c r="L22" s="659"/>
      <c r="M22" s="659"/>
      <c r="N22" s="659"/>
      <c r="O22" s="659"/>
      <c r="P22" s="659"/>
      <c r="Q22" s="659"/>
      <c r="R22" s="659"/>
      <c r="S22" s="659"/>
    </row>
    <row r="23" spans="1:24" ht="25.5" customHeight="1">
      <c r="A23" s="103"/>
      <c r="B23" s="659"/>
      <c r="C23" s="659"/>
      <c r="D23" s="659"/>
      <c r="E23" s="659"/>
      <c r="F23" s="659"/>
      <c r="G23" s="659"/>
      <c r="H23" s="659"/>
      <c r="I23" s="659"/>
      <c r="J23" s="659"/>
      <c r="K23" s="659"/>
      <c r="L23" s="659"/>
      <c r="M23" s="659"/>
      <c r="N23" s="659"/>
      <c r="O23" s="659"/>
      <c r="P23" s="659"/>
      <c r="Q23" s="659"/>
      <c r="R23" s="659"/>
      <c r="S23" s="659"/>
      <c r="T23" s="103"/>
    </row>
    <row r="24" spans="1:24">
      <c r="A24" s="103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03"/>
    </row>
    <row r="25" spans="1:24"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</row>
    <row r="26" spans="1:24"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</row>
    <row r="27" spans="1:24"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</row>
  </sheetData>
  <mergeCells count="4">
    <mergeCell ref="A2:S2"/>
    <mergeCell ref="C3:R3"/>
    <mergeCell ref="B4:B19"/>
    <mergeCell ref="B22:S23"/>
  </mergeCells>
  <printOptions horizontalCentered="1"/>
  <pageMargins left="0.78740157480314965" right="0.23622047244094491" top="0.39370078740157483" bottom="0.74803149606299213" header="0.31496062992125984" footer="0.31496062992125984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32"/>
  <sheetViews>
    <sheetView zoomScale="85" zoomScaleNormal="85" workbookViewId="0">
      <selection activeCell="M37" sqref="M37"/>
    </sheetView>
  </sheetViews>
  <sheetFormatPr baseColWidth="10" defaultColWidth="11.42578125" defaultRowHeight="12.75"/>
  <cols>
    <col min="1" max="1" width="27" style="4" customWidth="1"/>
    <col min="2" max="16" width="7.85546875" style="101" customWidth="1"/>
    <col min="17" max="17" width="10.5703125" style="101" bestFit="1" customWidth="1"/>
    <col min="18" max="16384" width="11.42578125" style="4"/>
  </cols>
  <sheetData>
    <row r="1" spans="1:17" ht="25.35" customHeight="1">
      <c r="A1" s="669" t="s">
        <v>374</v>
      </c>
      <c r="B1" s="669"/>
      <c r="C1" s="669"/>
      <c r="D1" s="669"/>
      <c r="E1" s="669"/>
      <c r="F1" s="669"/>
      <c r="G1" s="669"/>
      <c r="H1" s="669"/>
      <c r="I1" s="669"/>
      <c r="J1" s="669"/>
      <c r="K1" s="669"/>
      <c r="L1" s="669"/>
      <c r="M1" s="669"/>
      <c r="N1" s="669"/>
      <c r="O1" s="669"/>
      <c r="P1" s="669"/>
      <c r="Q1" s="669"/>
    </row>
    <row r="2" spans="1:17" customFormat="1" ht="67.349999999999994" customHeight="1">
      <c r="A2" s="175"/>
      <c r="B2" s="94" t="s">
        <v>90</v>
      </c>
      <c r="C2" s="94" t="s">
        <v>89</v>
      </c>
      <c r="D2" s="94" t="s">
        <v>19</v>
      </c>
      <c r="E2" s="94" t="s">
        <v>16</v>
      </c>
      <c r="F2" s="94" t="s">
        <v>88</v>
      </c>
      <c r="G2" s="94" t="s">
        <v>17</v>
      </c>
      <c r="H2" s="94" t="s">
        <v>86</v>
      </c>
      <c r="I2" s="94" t="s">
        <v>91</v>
      </c>
      <c r="J2" s="94" t="s">
        <v>92</v>
      </c>
      <c r="K2" s="94" t="s">
        <v>85</v>
      </c>
      <c r="L2" s="94" t="s">
        <v>93</v>
      </c>
      <c r="M2" s="94" t="s">
        <v>21</v>
      </c>
      <c r="N2" s="94" t="s">
        <v>22</v>
      </c>
      <c r="O2" s="94" t="s">
        <v>87</v>
      </c>
      <c r="P2" s="94" t="s">
        <v>84</v>
      </c>
      <c r="Q2" s="104" t="s">
        <v>1</v>
      </c>
    </row>
    <row r="3" spans="1:17" ht="15.6" customHeight="1">
      <c r="A3" s="14" t="s">
        <v>155</v>
      </c>
      <c r="B3" s="286">
        <v>15597</v>
      </c>
      <c r="C3" s="286">
        <v>10319</v>
      </c>
      <c r="D3" s="384">
        <v>102383</v>
      </c>
      <c r="E3" s="286">
        <v>430</v>
      </c>
      <c r="F3" s="286">
        <v>12958</v>
      </c>
      <c r="G3" s="286">
        <v>12052</v>
      </c>
      <c r="H3" s="286">
        <v>12766</v>
      </c>
      <c r="I3" s="286">
        <v>6691</v>
      </c>
      <c r="J3" s="286">
        <v>11705</v>
      </c>
      <c r="K3" s="286">
        <v>20205</v>
      </c>
      <c r="L3" s="286">
        <v>15622</v>
      </c>
      <c r="M3" s="286">
        <v>4061</v>
      </c>
      <c r="N3" s="286">
        <v>4358</v>
      </c>
      <c r="O3" s="286">
        <v>12879</v>
      </c>
      <c r="P3" s="286">
        <v>15862</v>
      </c>
      <c r="Q3" s="385">
        <f>SUM(B3:P3)</f>
        <v>257888</v>
      </c>
    </row>
    <row r="4" spans="1:17" ht="15.6" customHeight="1">
      <c r="A4" s="14" t="s">
        <v>156</v>
      </c>
      <c r="B4" s="286">
        <v>16860</v>
      </c>
      <c r="C4" s="286">
        <v>13150</v>
      </c>
      <c r="D4" s="384">
        <v>50653</v>
      </c>
      <c r="E4" s="286">
        <v>52234</v>
      </c>
      <c r="F4" s="286">
        <v>16488</v>
      </c>
      <c r="G4" s="286">
        <v>15239</v>
      </c>
      <c r="H4" s="286">
        <v>11445</v>
      </c>
      <c r="I4" s="286">
        <v>7891</v>
      </c>
      <c r="J4" s="286">
        <v>11904</v>
      </c>
      <c r="K4" s="286">
        <v>20775</v>
      </c>
      <c r="L4" s="286">
        <v>13559</v>
      </c>
      <c r="M4" s="286">
        <v>4751</v>
      </c>
      <c r="N4" s="286">
        <v>5351</v>
      </c>
      <c r="O4" s="286">
        <v>16559</v>
      </c>
      <c r="P4" s="286">
        <v>17448</v>
      </c>
      <c r="Q4" s="385">
        <f t="shared" ref="Q4:Q18" si="0">SUM(B4:P4)</f>
        <v>274307</v>
      </c>
    </row>
    <row r="5" spans="1:17" ht="15.6" customHeight="1">
      <c r="A5" s="14" t="s">
        <v>157</v>
      </c>
      <c r="B5" s="286">
        <v>3554</v>
      </c>
      <c r="C5" s="286">
        <v>3034</v>
      </c>
      <c r="D5" s="384">
        <v>26234</v>
      </c>
      <c r="E5" s="286">
        <v>3</v>
      </c>
      <c r="F5" s="286">
        <v>3612</v>
      </c>
      <c r="G5" s="286">
        <v>3316</v>
      </c>
      <c r="H5" s="286">
        <v>4783</v>
      </c>
      <c r="I5" s="286">
        <v>2480</v>
      </c>
      <c r="J5" s="286">
        <v>2536</v>
      </c>
      <c r="K5" s="286">
        <v>7701</v>
      </c>
      <c r="L5" s="286">
        <v>5545</v>
      </c>
      <c r="M5" s="286">
        <v>1306</v>
      </c>
      <c r="N5" s="286">
        <v>0</v>
      </c>
      <c r="O5" s="286">
        <v>4407</v>
      </c>
      <c r="P5" s="286">
        <v>5368</v>
      </c>
      <c r="Q5" s="385">
        <f t="shared" si="0"/>
        <v>73879</v>
      </c>
    </row>
    <row r="6" spans="1:17" ht="15.6" customHeight="1">
      <c r="A6" s="14" t="s">
        <v>158</v>
      </c>
      <c r="B6" s="286">
        <v>371</v>
      </c>
      <c r="C6" s="286">
        <v>179</v>
      </c>
      <c r="D6" s="384">
        <v>25497</v>
      </c>
      <c r="E6" s="286">
        <v>381</v>
      </c>
      <c r="F6" s="286">
        <v>497</v>
      </c>
      <c r="G6" s="286">
        <v>397</v>
      </c>
      <c r="H6" s="286">
        <v>193</v>
      </c>
      <c r="I6" s="286">
        <v>212</v>
      </c>
      <c r="J6" s="286">
        <v>253</v>
      </c>
      <c r="K6" s="286">
        <v>430</v>
      </c>
      <c r="L6" s="286">
        <v>164</v>
      </c>
      <c r="M6" s="286">
        <v>118</v>
      </c>
      <c r="N6" s="286">
        <v>0</v>
      </c>
      <c r="O6" s="286">
        <v>284</v>
      </c>
      <c r="P6" s="286">
        <v>432</v>
      </c>
      <c r="Q6" s="385">
        <f t="shared" si="0"/>
        <v>29408</v>
      </c>
    </row>
    <row r="7" spans="1:17" ht="15.6" customHeight="1">
      <c r="A7" s="14" t="s">
        <v>159</v>
      </c>
      <c r="B7" s="286">
        <v>4657</v>
      </c>
      <c r="C7" s="286">
        <v>3689</v>
      </c>
      <c r="D7" s="384">
        <v>865</v>
      </c>
      <c r="E7" s="286">
        <v>0</v>
      </c>
      <c r="F7" s="286">
        <v>2948</v>
      </c>
      <c r="G7" s="286">
        <v>3178</v>
      </c>
      <c r="H7" s="286">
        <v>3002</v>
      </c>
      <c r="I7" s="286">
        <v>1088</v>
      </c>
      <c r="J7" s="286">
        <v>3442</v>
      </c>
      <c r="K7" s="286">
        <v>4006</v>
      </c>
      <c r="L7" s="286">
        <v>4183</v>
      </c>
      <c r="M7" s="286">
        <v>881</v>
      </c>
      <c r="N7" s="286">
        <v>0</v>
      </c>
      <c r="O7" s="286">
        <v>3130</v>
      </c>
      <c r="P7" s="286">
        <v>3767</v>
      </c>
      <c r="Q7" s="385">
        <f t="shared" si="0"/>
        <v>38836</v>
      </c>
    </row>
    <row r="8" spans="1:17" ht="15.6" customHeight="1">
      <c r="A8" s="14" t="s">
        <v>160</v>
      </c>
      <c r="B8" s="286">
        <v>1682</v>
      </c>
      <c r="C8" s="286">
        <v>1191</v>
      </c>
      <c r="D8" s="384">
        <v>17408</v>
      </c>
      <c r="E8" s="286">
        <v>0</v>
      </c>
      <c r="F8" s="286">
        <v>1197</v>
      </c>
      <c r="G8" s="286">
        <v>1105</v>
      </c>
      <c r="H8" s="286">
        <v>926</v>
      </c>
      <c r="I8" s="286">
        <v>570</v>
      </c>
      <c r="J8" s="286">
        <v>1053</v>
      </c>
      <c r="K8" s="286">
        <v>1262</v>
      </c>
      <c r="L8" s="286">
        <v>885</v>
      </c>
      <c r="M8" s="286">
        <v>385</v>
      </c>
      <c r="N8" s="286">
        <v>0</v>
      </c>
      <c r="O8" s="286">
        <v>1047</v>
      </c>
      <c r="P8" s="286">
        <v>1021</v>
      </c>
      <c r="Q8" s="385">
        <f t="shared" si="0"/>
        <v>29732</v>
      </c>
    </row>
    <row r="9" spans="1:17" ht="15.6" customHeight="1">
      <c r="A9" s="14" t="s">
        <v>161</v>
      </c>
      <c r="B9" s="286">
        <v>391</v>
      </c>
      <c r="C9" s="286">
        <v>193</v>
      </c>
      <c r="D9" s="384">
        <v>3501</v>
      </c>
      <c r="E9" s="286">
        <v>160</v>
      </c>
      <c r="F9" s="286">
        <v>469</v>
      </c>
      <c r="G9" s="286">
        <v>392</v>
      </c>
      <c r="H9" s="286">
        <v>243</v>
      </c>
      <c r="I9" s="286">
        <v>0</v>
      </c>
      <c r="J9" s="286">
        <v>197</v>
      </c>
      <c r="K9" s="286">
        <v>314</v>
      </c>
      <c r="L9" s="286">
        <v>199</v>
      </c>
      <c r="M9" s="286">
        <v>44</v>
      </c>
      <c r="N9" s="286">
        <v>41</v>
      </c>
      <c r="O9" s="286">
        <v>145</v>
      </c>
      <c r="P9" s="286">
        <v>683</v>
      </c>
      <c r="Q9" s="385">
        <f t="shared" si="0"/>
        <v>6972</v>
      </c>
    </row>
    <row r="10" spans="1:17" ht="15.6" customHeight="1">
      <c r="A10" s="14" t="s">
        <v>162</v>
      </c>
      <c r="B10" s="286">
        <v>0</v>
      </c>
      <c r="C10" s="286">
        <v>0</v>
      </c>
      <c r="D10" s="384">
        <v>585</v>
      </c>
      <c r="E10" s="286">
        <v>0</v>
      </c>
      <c r="F10" s="286">
        <v>0</v>
      </c>
      <c r="G10" s="286">
        <v>0</v>
      </c>
      <c r="H10" s="286">
        <v>0</v>
      </c>
      <c r="I10" s="286">
        <v>0</v>
      </c>
      <c r="J10" s="286">
        <v>0</v>
      </c>
      <c r="K10" s="286">
        <v>1</v>
      </c>
      <c r="L10" s="286">
        <v>0</v>
      </c>
      <c r="M10" s="286">
        <v>0</v>
      </c>
      <c r="N10" s="286">
        <v>0</v>
      </c>
      <c r="O10" s="286">
        <v>3</v>
      </c>
      <c r="P10" s="286">
        <v>0</v>
      </c>
      <c r="Q10" s="385">
        <f t="shared" si="0"/>
        <v>589</v>
      </c>
    </row>
    <row r="11" spans="1:17" ht="15.6" customHeight="1">
      <c r="A11" s="14" t="s">
        <v>163</v>
      </c>
      <c r="B11" s="286">
        <v>1</v>
      </c>
      <c r="C11" s="286">
        <v>0</v>
      </c>
      <c r="D11" s="384">
        <v>2493</v>
      </c>
      <c r="E11" s="286">
        <v>0</v>
      </c>
      <c r="F11" s="286">
        <v>0</v>
      </c>
      <c r="G11" s="286">
        <v>0</v>
      </c>
      <c r="H11" s="286">
        <v>1</v>
      </c>
      <c r="I11" s="286">
        <v>0</v>
      </c>
      <c r="J11" s="286">
        <v>1</v>
      </c>
      <c r="K11" s="286">
        <v>0</v>
      </c>
      <c r="L11" s="286">
        <v>1</v>
      </c>
      <c r="M11" s="286">
        <v>0</v>
      </c>
      <c r="N11" s="286">
        <v>5</v>
      </c>
      <c r="O11" s="286">
        <v>2</v>
      </c>
      <c r="P11" s="286">
        <v>7</v>
      </c>
      <c r="Q11" s="385">
        <f t="shared" si="0"/>
        <v>2511</v>
      </c>
    </row>
    <row r="12" spans="1:17" ht="15.6" customHeight="1">
      <c r="A12" s="14" t="s">
        <v>164</v>
      </c>
      <c r="B12" s="286">
        <v>1</v>
      </c>
      <c r="C12" s="286">
        <v>2</v>
      </c>
      <c r="D12" s="384">
        <v>101</v>
      </c>
      <c r="E12" s="286">
        <v>0</v>
      </c>
      <c r="F12" s="286">
        <v>0</v>
      </c>
      <c r="G12" s="286">
        <v>1</v>
      </c>
      <c r="H12" s="286">
        <v>1</v>
      </c>
      <c r="I12" s="286">
        <v>4</v>
      </c>
      <c r="J12" s="286">
        <v>0</v>
      </c>
      <c r="K12" s="286">
        <v>68</v>
      </c>
      <c r="L12" s="286">
        <v>0</v>
      </c>
      <c r="M12" s="286">
        <v>0</v>
      </c>
      <c r="N12" s="286">
        <v>0</v>
      </c>
      <c r="O12" s="286">
        <v>1</v>
      </c>
      <c r="P12" s="286">
        <v>1</v>
      </c>
      <c r="Q12" s="385">
        <f t="shared" si="0"/>
        <v>180</v>
      </c>
    </row>
    <row r="13" spans="1:17" ht="15.6" customHeight="1">
      <c r="A13" s="14" t="s">
        <v>165</v>
      </c>
      <c r="B13" s="286">
        <v>4622</v>
      </c>
      <c r="C13" s="286">
        <v>2009</v>
      </c>
      <c r="D13" s="384">
        <v>9635</v>
      </c>
      <c r="E13" s="286">
        <v>232</v>
      </c>
      <c r="F13" s="286">
        <v>1120</v>
      </c>
      <c r="G13" s="286">
        <v>1482</v>
      </c>
      <c r="H13" s="286">
        <v>1308</v>
      </c>
      <c r="I13" s="286">
        <v>868</v>
      </c>
      <c r="J13" s="286">
        <v>2320</v>
      </c>
      <c r="K13" s="286">
        <v>1102</v>
      </c>
      <c r="L13" s="286">
        <v>1913</v>
      </c>
      <c r="M13" s="286">
        <v>1623</v>
      </c>
      <c r="N13" s="286">
        <v>379</v>
      </c>
      <c r="O13" s="286">
        <v>1566</v>
      </c>
      <c r="P13" s="286">
        <v>2136</v>
      </c>
      <c r="Q13" s="385">
        <f t="shared" si="0"/>
        <v>32315</v>
      </c>
    </row>
    <row r="14" spans="1:17" ht="15.6" customHeight="1">
      <c r="A14" s="14" t="s">
        <v>166</v>
      </c>
      <c r="B14" s="286">
        <v>992</v>
      </c>
      <c r="C14" s="286">
        <v>649</v>
      </c>
      <c r="D14" s="384">
        <v>3081</v>
      </c>
      <c r="E14" s="286">
        <v>56</v>
      </c>
      <c r="F14" s="286">
        <v>1041</v>
      </c>
      <c r="G14" s="286">
        <v>1478</v>
      </c>
      <c r="H14" s="286">
        <v>276</v>
      </c>
      <c r="I14" s="286">
        <v>466</v>
      </c>
      <c r="J14" s="286">
        <v>696</v>
      </c>
      <c r="K14" s="286">
        <v>939</v>
      </c>
      <c r="L14" s="286">
        <v>656</v>
      </c>
      <c r="M14" s="286">
        <v>280</v>
      </c>
      <c r="N14" s="286">
        <v>273</v>
      </c>
      <c r="O14" s="286">
        <v>674</v>
      </c>
      <c r="P14" s="286">
        <v>1043</v>
      </c>
      <c r="Q14" s="385">
        <f t="shared" si="0"/>
        <v>12600</v>
      </c>
    </row>
    <row r="15" spans="1:17" ht="15.6" customHeight="1">
      <c r="A15" s="14" t="s">
        <v>83</v>
      </c>
      <c r="B15" s="286">
        <v>622</v>
      </c>
      <c r="C15" s="286">
        <v>293</v>
      </c>
      <c r="D15" s="384">
        <v>2010</v>
      </c>
      <c r="E15" s="286">
        <v>25</v>
      </c>
      <c r="F15" s="286">
        <v>719</v>
      </c>
      <c r="G15" s="286">
        <v>636</v>
      </c>
      <c r="H15" s="286">
        <v>347</v>
      </c>
      <c r="I15" s="286">
        <v>218</v>
      </c>
      <c r="J15" s="286">
        <v>444</v>
      </c>
      <c r="K15" s="286">
        <v>1797</v>
      </c>
      <c r="L15" s="286">
        <v>323</v>
      </c>
      <c r="M15" s="286">
        <v>275</v>
      </c>
      <c r="N15" s="286">
        <v>0</v>
      </c>
      <c r="O15" s="286">
        <v>539</v>
      </c>
      <c r="P15" s="286">
        <v>396</v>
      </c>
      <c r="Q15" s="385">
        <f t="shared" si="0"/>
        <v>8644</v>
      </c>
    </row>
    <row r="16" spans="1:17" ht="15.6" customHeight="1">
      <c r="A16" s="14" t="s">
        <v>167</v>
      </c>
      <c r="B16" s="286">
        <v>276</v>
      </c>
      <c r="C16" s="286">
        <v>93</v>
      </c>
      <c r="D16" s="384">
        <v>1830</v>
      </c>
      <c r="E16" s="286">
        <v>0</v>
      </c>
      <c r="F16" s="286">
        <v>112</v>
      </c>
      <c r="G16" s="286">
        <v>186</v>
      </c>
      <c r="H16" s="286">
        <v>164</v>
      </c>
      <c r="I16" s="286">
        <v>79</v>
      </c>
      <c r="J16" s="286">
        <v>182</v>
      </c>
      <c r="K16" s="286">
        <v>150</v>
      </c>
      <c r="L16" s="286">
        <v>85</v>
      </c>
      <c r="M16" s="286">
        <v>57</v>
      </c>
      <c r="N16" s="286">
        <v>0</v>
      </c>
      <c r="O16" s="286">
        <v>254</v>
      </c>
      <c r="P16" s="286">
        <v>160</v>
      </c>
      <c r="Q16" s="385">
        <f t="shared" si="0"/>
        <v>3628</v>
      </c>
    </row>
    <row r="17" spans="1:17" ht="15.6" customHeight="1">
      <c r="A17" s="7" t="s">
        <v>373</v>
      </c>
      <c r="B17" s="286">
        <v>0</v>
      </c>
      <c r="C17" s="286">
        <v>3</v>
      </c>
      <c r="D17" s="384">
        <v>6</v>
      </c>
      <c r="E17" s="286">
        <v>337</v>
      </c>
      <c r="F17" s="286">
        <v>3</v>
      </c>
      <c r="G17" s="286">
        <v>7</v>
      </c>
      <c r="H17" s="286">
        <v>1</v>
      </c>
      <c r="I17" s="286">
        <v>1</v>
      </c>
      <c r="J17" s="286">
        <v>3</v>
      </c>
      <c r="K17" s="286">
        <v>0</v>
      </c>
      <c r="L17" s="286">
        <v>4</v>
      </c>
      <c r="M17" s="286">
        <v>0</v>
      </c>
      <c r="N17" s="286">
        <v>0</v>
      </c>
      <c r="O17" s="286">
        <v>4</v>
      </c>
      <c r="P17" s="286">
        <v>2</v>
      </c>
      <c r="Q17" s="385">
        <f t="shared" si="0"/>
        <v>371</v>
      </c>
    </row>
    <row r="18" spans="1:17" ht="15.6" customHeight="1">
      <c r="A18" s="7" t="s">
        <v>58</v>
      </c>
      <c r="B18" s="286">
        <v>18</v>
      </c>
      <c r="C18" s="286">
        <v>4</v>
      </c>
      <c r="D18" s="384">
        <v>26</v>
      </c>
      <c r="E18" s="286">
        <v>5</v>
      </c>
      <c r="F18" s="286">
        <v>31</v>
      </c>
      <c r="G18" s="286">
        <v>32</v>
      </c>
      <c r="H18" s="286">
        <v>17</v>
      </c>
      <c r="I18" s="286">
        <v>5</v>
      </c>
      <c r="J18" s="286">
        <v>6</v>
      </c>
      <c r="K18" s="286">
        <v>52</v>
      </c>
      <c r="L18" s="286">
        <v>28</v>
      </c>
      <c r="M18" s="286">
        <v>3</v>
      </c>
      <c r="N18" s="286">
        <v>2</v>
      </c>
      <c r="O18" s="286">
        <v>13</v>
      </c>
      <c r="P18" s="286">
        <v>12</v>
      </c>
      <c r="Q18" s="385">
        <f t="shared" si="0"/>
        <v>254</v>
      </c>
    </row>
    <row r="19" spans="1:17" ht="20.45" customHeight="1">
      <c r="A19" s="105" t="s">
        <v>1</v>
      </c>
      <c r="B19" s="386">
        <f t="shared" ref="B19:P19" si="1">SUM(B3:B18)</f>
        <v>49644</v>
      </c>
      <c r="C19" s="386">
        <f t="shared" si="1"/>
        <v>34808</v>
      </c>
      <c r="D19" s="486">
        <f t="shared" si="1"/>
        <v>246308</v>
      </c>
      <c r="E19" s="386">
        <f t="shared" si="1"/>
        <v>53863</v>
      </c>
      <c r="F19" s="386">
        <f t="shared" si="1"/>
        <v>41195</v>
      </c>
      <c r="G19" s="386">
        <f t="shared" si="1"/>
        <v>39501</v>
      </c>
      <c r="H19" s="386">
        <f t="shared" si="1"/>
        <v>35473</v>
      </c>
      <c r="I19" s="386">
        <f t="shared" si="1"/>
        <v>20573</v>
      </c>
      <c r="J19" s="386">
        <f t="shared" si="1"/>
        <v>34742</v>
      </c>
      <c r="K19" s="386">
        <f t="shared" si="1"/>
        <v>58802</v>
      </c>
      <c r="L19" s="386">
        <f t="shared" si="1"/>
        <v>43167</v>
      </c>
      <c r="M19" s="386">
        <f t="shared" si="1"/>
        <v>13784</v>
      </c>
      <c r="N19" s="386">
        <f t="shared" si="1"/>
        <v>10409</v>
      </c>
      <c r="O19" s="386">
        <f t="shared" si="1"/>
        <v>41507</v>
      </c>
      <c r="P19" s="386">
        <f t="shared" si="1"/>
        <v>48338</v>
      </c>
      <c r="Q19" s="387">
        <f t="shared" ref="Q19" si="2">SUM(B19:P19)</f>
        <v>772114</v>
      </c>
    </row>
    <row r="21" spans="1:17" ht="25.7" customHeight="1">
      <c r="A21" s="669" t="s">
        <v>375</v>
      </c>
      <c r="B21" s="669"/>
      <c r="C21" s="669"/>
      <c r="D21" s="669"/>
      <c r="E21" s="669"/>
      <c r="F21" s="669"/>
      <c r="G21" s="669"/>
      <c r="H21" s="669"/>
      <c r="I21" s="669"/>
      <c r="J21" s="669"/>
      <c r="K21" s="669"/>
      <c r="L21" s="669"/>
      <c r="M21" s="669"/>
      <c r="N21" s="669"/>
      <c r="O21" s="669"/>
      <c r="P21" s="669"/>
      <c r="Q21" s="669"/>
    </row>
    <row r="22" spans="1:17" ht="15.6" customHeight="1">
      <c r="A22" s="3"/>
      <c r="B22" s="3"/>
      <c r="C22" s="3"/>
      <c r="E22" s="670" t="s">
        <v>220</v>
      </c>
      <c r="F22" s="671"/>
      <c r="G22" s="671"/>
      <c r="H22" s="672">
        <v>320000</v>
      </c>
      <c r="I22" s="673"/>
    </row>
    <row r="23" spans="1:17" ht="15.6" customHeight="1">
      <c r="A23" s="3"/>
      <c r="B23" s="3"/>
      <c r="C23" s="3"/>
      <c r="E23" s="662" t="s">
        <v>221</v>
      </c>
      <c r="F23" s="663"/>
      <c r="G23" s="663"/>
      <c r="H23" s="660">
        <v>168000</v>
      </c>
      <c r="I23" s="661"/>
      <c r="M23" s="4"/>
      <c r="N23" s="4"/>
    </row>
    <row r="24" spans="1:17" ht="15.6" customHeight="1">
      <c r="A24" s="3"/>
      <c r="B24" s="3"/>
      <c r="C24" s="3"/>
      <c r="E24" s="662" t="s">
        <v>174</v>
      </c>
      <c r="F24" s="663"/>
      <c r="G24" s="663"/>
      <c r="H24" s="660">
        <v>5500</v>
      </c>
      <c r="I24" s="661"/>
      <c r="M24" s="4"/>
      <c r="N24" s="4"/>
    </row>
    <row r="25" spans="1:17" ht="15.6" customHeight="1">
      <c r="A25" s="3"/>
      <c r="B25" s="3"/>
      <c r="C25" s="3"/>
      <c r="E25" s="662" t="s">
        <v>173</v>
      </c>
      <c r="F25" s="663"/>
      <c r="G25" s="663"/>
      <c r="H25" s="660">
        <v>27000</v>
      </c>
      <c r="I25" s="661"/>
      <c r="M25" s="4"/>
      <c r="N25" s="4"/>
    </row>
    <row r="26" spans="1:17" ht="15.6" customHeight="1">
      <c r="A26" s="3"/>
      <c r="B26" s="3"/>
      <c r="C26" s="3"/>
      <c r="E26" s="664" t="s">
        <v>293</v>
      </c>
      <c r="F26" s="663"/>
      <c r="G26" s="663"/>
      <c r="H26" s="660">
        <v>2500</v>
      </c>
      <c r="I26" s="661"/>
      <c r="M26" s="4"/>
      <c r="N26" s="4"/>
    </row>
    <row r="27" spans="1:17" ht="15.6" customHeight="1">
      <c r="A27" s="3"/>
      <c r="B27" s="3"/>
      <c r="C27" s="3"/>
      <c r="E27" s="662" t="s">
        <v>222</v>
      </c>
      <c r="F27" s="663"/>
      <c r="G27" s="663"/>
      <c r="H27" s="660">
        <v>90</v>
      </c>
      <c r="I27" s="661"/>
      <c r="M27" s="4"/>
      <c r="N27" s="4"/>
    </row>
    <row r="28" spans="1:17" ht="15.6" customHeight="1">
      <c r="A28" s="3"/>
      <c r="B28" s="3"/>
      <c r="C28" s="3"/>
      <c r="D28" s="3"/>
      <c r="E28" s="662" t="s">
        <v>223</v>
      </c>
      <c r="F28" s="663"/>
      <c r="G28" s="663"/>
      <c r="H28" s="660">
        <v>44</v>
      </c>
      <c r="I28" s="661"/>
      <c r="M28" s="4"/>
      <c r="N28" s="4"/>
    </row>
    <row r="29" spans="1:17" ht="15.6" customHeight="1">
      <c r="A29" s="3"/>
      <c r="B29" s="3"/>
      <c r="C29" s="3"/>
      <c r="E29" s="662" t="s">
        <v>168</v>
      </c>
      <c r="F29" s="663"/>
      <c r="G29" s="663"/>
      <c r="H29" s="660">
        <v>5873</v>
      </c>
      <c r="I29" s="661"/>
      <c r="M29"/>
      <c r="N29"/>
    </row>
    <row r="30" spans="1:17" ht="15.6" customHeight="1">
      <c r="A30" s="3"/>
      <c r="B30" s="3"/>
      <c r="C30" s="3"/>
      <c r="E30" s="667" t="s">
        <v>1</v>
      </c>
      <c r="F30" s="668"/>
      <c r="G30" s="668"/>
      <c r="H30" s="665">
        <f>SUM(H22:H29)</f>
        <v>529007</v>
      </c>
      <c r="I30" s="666"/>
      <c r="M30"/>
      <c r="N30"/>
    </row>
    <row r="31" spans="1:17" ht="15.6" customHeight="1">
      <c r="A31" s="3"/>
      <c r="B31" s="3"/>
      <c r="C31" s="3"/>
      <c r="M31"/>
      <c r="N31"/>
    </row>
    <row r="32" spans="1:17">
      <c r="M32"/>
      <c r="N32"/>
    </row>
  </sheetData>
  <mergeCells count="20">
    <mergeCell ref="A1:Q1"/>
    <mergeCell ref="A21:Q21"/>
    <mergeCell ref="E22:G22"/>
    <mergeCell ref="E23:G23"/>
    <mergeCell ref="E24:G24"/>
    <mergeCell ref="H22:I22"/>
    <mergeCell ref="H23:I23"/>
    <mergeCell ref="H24:I24"/>
    <mergeCell ref="H30:I30"/>
    <mergeCell ref="E28:G28"/>
    <mergeCell ref="E29:G29"/>
    <mergeCell ref="E30:G30"/>
    <mergeCell ref="H29:I29"/>
    <mergeCell ref="H27:I27"/>
    <mergeCell ref="H28:I28"/>
    <mergeCell ref="E25:G25"/>
    <mergeCell ref="E27:G27"/>
    <mergeCell ref="H25:I25"/>
    <mergeCell ref="E26:G26"/>
    <mergeCell ref="H26:I26"/>
  </mergeCells>
  <printOptions horizontalCentered="1"/>
  <pageMargins left="0.59055118110236227" right="0.19685039370078741" top="0.78740157480314965" bottom="0.19685039370078741" header="0.11811023622047245" footer="0.51181102362204722"/>
  <pageSetup paperSize="9" scale="9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R25"/>
  <sheetViews>
    <sheetView zoomScaleNormal="100" workbookViewId="0">
      <selection activeCell="M37" sqref="M37"/>
    </sheetView>
  </sheetViews>
  <sheetFormatPr baseColWidth="10" defaultColWidth="11.42578125" defaultRowHeight="12.75"/>
  <cols>
    <col min="1" max="1" width="16.42578125" style="9" customWidth="1"/>
    <col min="2" max="4" width="7.5703125" style="9" bestFit="1" customWidth="1"/>
    <col min="5" max="5" width="7.5703125" style="9" customWidth="1"/>
    <col min="6" max="8" width="7.5703125" style="9" bestFit="1" customWidth="1"/>
    <col min="9" max="10" width="6.5703125" style="9" bestFit="1" customWidth="1"/>
    <col min="11" max="11" width="7.5703125" style="9" bestFit="1" customWidth="1"/>
    <col min="12" max="12" width="7.5703125" style="9" customWidth="1"/>
    <col min="13" max="14" width="6.5703125" style="9" bestFit="1" customWidth="1"/>
    <col min="15" max="16" width="7.5703125" style="9" bestFit="1" customWidth="1"/>
    <col min="17" max="17" width="9.140625" style="9" bestFit="1" customWidth="1"/>
    <col min="18" max="18" width="7.28515625" style="9" bestFit="1" customWidth="1"/>
    <col min="19" max="16384" width="11.42578125" style="9"/>
  </cols>
  <sheetData>
    <row r="1" spans="1:18" ht="15.75">
      <c r="A1" s="674" t="s">
        <v>376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  <c r="P1" s="674"/>
      <c r="Q1" s="674"/>
    </row>
    <row r="2" spans="1:18" ht="32.450000000000003" customHeight="1"/>
    <row r="3" spans="1:18" ht="79.7" customHeight="1">
      <c r="A3" s="106"/>
      <c r="B3" s="29" t="s">
        <v>90</v>
      </c>
      <c r="C3" s="29" t="s">
        <v>89</v>
      </c>
      <c r="D3" s="29" t="s">
        <v>19</v>
      </c>
      <c r="E3" s="29" t="s">
        <v>16</v>
      </c>
      <c r="F3" s="29" t="s">
        <v>88</v>
      </c>
      <c r="G3" s="29" t="s">
        <v>17</v>
      </c>
      <c r="H3" s="29" t="s">
        <v>86</v>
      </c>
      <c r="I3" s="29" t="s">
        <v>91</v>
      </c>
      <c r="J3" s="29" t="s">
        <v>92</v>
      </c>
      <c r="K3" s="29" t="s">
        <v>85</v>
      </c>
      <c r="L3" s="29" t="s">
        <v>93</v>
      </c>
      <c r="M3" s="29" t="s">
        <v>21</v>
      </c>
      <c r="N3" s="29" t="s">
        <v>22</v>
      </c>
      <c r="O3" s="29" t="s">
        <v>87</v>
      </c>
      <c r="P3" s="29" t="s">
        <v>84</v>
      </c>
      <c r="Q3" s="549" t="s">
        <v>1</v>
      </c>
      <c r="R3" s="550" t="s">
        <v>95</v>
      </c>
    </row>
    <row r="4" spans="1:18" ht="18.600000000000001" customHeight="1">
      <c r="A4" s="107" t="s">
        <v>291</v>
      </c>
      <c r="B4" s="433">
        <v>83011</v>
      </c>
      <c r="C4" s="433">
        <v>40226</v>
      </c>
      <c r="D4" s="433">
        <v>298613</v>
      </c>
      <c r="E4" s="433">
        <v>85</v>
      </c>
      <c r="F4" s="433">
        <v>42593</v>
      </c>
      <c r="G4" s="433">
        <v>29805</v>
      </c>
      <c r="H4" s="433">
        <v>27902</v>
      </c>
      <c r="I4" s="433">
        <v>15550</v>
      </c>
      <c r="J4" s="433">
        <v>25708</v>
      </c>
      <c r="K4" s="433">
        <v>134</v>
      </c>
      <c r="L4" s="433">
        <v>37823</v>
      </c>
      <c r="M4" s="433">
        <v>8048</v>
      </c>
      <c r="N4" s="433">
        <v>10251</v>
      </c>
      <c r="O4" s="433">
        <v>38794</v>
      </c>
      <c r="P4" s="433">
        <v>59544</v>
      </c>
      <c r="Q4" s="288">
        <f t="shared" ref="Q4:Q13" si="0">SUM(B4:P4)</f>
        <v>718087</v>
      </c>
      <c r="R4" s="551">
        <f>Q4/$Q$13</f>
        <v>0.33647258268116481</v>
      </c>
    </row>
    <row r="5" spans="1:18" ht="18.600000000000001" customHeight="1">
      <c r="A5" s="107" t="s">
        <v>292</v>
      </c>
      <c r="B5" s="433">
        <v>137096</v>
      </c>
      <c r="C5" s="433">
        <v>79182</v>
      </c>
      <c r="D5" s="433">
        <v>293462</v>
      </c>
      <c r="E5" s="433">
        <v>4574</v>
      </c>
      <c r="F5" s="433">
        <v>78104</v>
      </c>
      <c r="G5" s="433">
        <v>50997</v>
      </c>
      <c r="H5" s="433">
        <v>48501</v>
      </c>
      <c r="I5" s="433">
        <v>22689</v>
      </c>
      <c r="J5" s="433">
        <v>41963</v>
      </c>
      <c r="K5" s="433">
        <v>353</v>
      </c>
      <c r="L5" s="433">
        <v>73673</v>
      </c>
      <c r="M5" s="433">
        <v>11567</v>
      </c>
      <c r="N5" s="433">
        <v>15014</v>
      </c>
      <c r="O5" s="433">
        <v>78931</v>
      </c>
      <c r="P5" s="433">
        <v>109339</v>
      </c>
      <c r="Q5" s="288">
        <f t="shared" si="0"/>
        <v>1045445</v>
      </c>
      <c r="R5" s="551">
        <f t="shared" ref="R5:R12" si="1">Q5/$Q$13</f>
        <v>0.48986206295492096</v>
      </c>
    </row>
    <row r="6" spans="1:18" ht="18.600000000000001" customHeight="1">
      <c r="A6" s="107" t="s">
        <v>169</v>
      </c>
      <c r="B6" s="433">
        <v>28050</v>
      </c>
      <c r="C6" s="433">
        <v>17486</v>
      </c>
      <c r="D6" s="433">
        <v>93495</v>
      </c>
      <c r="E6" s="433">
        <v>13</v>
      </c>
      <c r="F6" s="433">
        <v>15265</v>
      </c>
      <c r="G6" s="433">
        <v>9685</v>
      </c>
      <c r="H6" s="433">
        <v>10488</v>
      </c>
      <c r="I6" s="433">
        <v>2540</v>
      </c>
      <c r="J6" s="433">
        <v>9673</v>
      </c>
      <c r="K6" s="433">
        <v>96</v>
      </c>
      <c r="L6" s="433">
        <v>14975</v>
      </c>
      <c r="M6" s="433">
        <v>1733</v>
      </c>
      <c r="N6" s="433">
        <v>3</v>
      </c>
      <c r="O6" s="433">
        <v>11812</v>
      </c>
      <c r="P6" s="433">
        <v>21362</v>
      </c>
      <c r="Q6" s="288">
        <f t="shared" si="0"/>
        <v>236676</v>
      </c>
      <c r="R6" s="551">
        <f t="shared" si="1"/>
        <v>0.11089879774824966</v>
      </c>
    </row>
    <row r="7" spans="1:18" ht="18.600000000000001" customHeight="1">
      <c r="A7" s="107" t="s">
        <v>170</v>
      </c>
      <c r="B7" s="433">
        <v>4685</v>
      </c>
      <c r="C7" s="433">
        <v>3270</v>
      </c>
      <c r="D7" s="433">
        <v>33456</v>
      </c>
      <c r="E7" s="433">
        <v>29</v>
      </c>
      <c r="F7" s="433">
        <v>3664</v>
      </c>
      <c r="G7" s="433">
        <v>2272</v>
      </c>
      <c r="H7" s="433">
        <v>2658</v>
      </c>
      <c r="I7" s="433">
        <v>958</v>
      </c>
      <c r="J7" s="433">
        <v>1366</v>
      </c>
      <c r="K7" s="433">
        <v>5</v>
      </c>
      <c r="L7" s="433">
        <v>4067</v>
      </c>
      <c r="M7" s="433">
        <v>333</v>
      </c>
      <c r="N7" s="433">
        <v>2</v>
      </c>
      <c r="O7" s="433">
        <v>3321</v>
      </c>
      <c r="P7" s="433">
        <v>5800</v>
      </c>
      <c r="Q7" s="288">
        <f t="shared" si="0"/>
        <v>65886</v>
      </c>
      <c r="R7" s="551">
        <f t="shared" si="1"/>
        <v>3.0872070630064634E-2</v>
      </c>
    </row>
    <row r="8" spans="1:18" ht="18.600000000000001" customHeight="1">
      <c r="A8" s="107" t="s">
        <v>163</v>
      </c>
      <c r="B8" s="433">
        <v>2</v>
      </c>
      <c r="C8" s="433">
        <v>0</v>
      </c>
      <c r="D8" s="433">
        <v>3557</v>
      </c>
      <c r="E8" s="433">
        <v>0</v>
      </c>
      <c r="F8" s="433">
        <v>0</v>
      </c>
      <c r="G8" s="433">
        <v>0</v>
      </c>
      <c r="H8" s="433">
        <v>1</v>
      </c>
      <c r="I8" s="433">
        <v>0</v>
      </c>
      <c r="J8" s="433">
        <v>3</v>
      </c>
      <c r="K8" s="433">
        <v>0</v>
      </c>
      <c r="L8" s="433">
        <v>0</v>
      </c>
      <c r="M8" s="433">
        <v>0</v>
      </c>
      <c r="N8" s="433">
        <v>1</v>
      </c>
      <c r="O8" s="433">
        <v>7</v>
      </c>
      <c r="P8" s="433">
        <v>28</v>
      </c>
      <c r="Q8" s="288">
        <f t="shared" si="0"/>
        <v>3599</v>
      </c>
      <c r="R8" s="551">
        <f t="shared" si="1"/>
        <v>1.6863761982454941E-3</v>
      </c>
    </row>
    <row r="9" spans="1:18" ht="18.600000000000001" customHeight="1">
      <c r="A9" s="107" t="s">
        <v>171</v>
      </c>
      <c r="B9" s="433">
        <v>1130</v>
      </c>
      <c r="C9" s="433">
        <v>697</v>
      </c>
      <c r="D9" s="433">
        <v>11140</v>
      </c>
      <c r="E9" s="433">
        <v>26</v>
      </c>
      <c r="F9" s="433">
        <v>702</v>
      </c>
      <c r="G9" s="433">
        <v>378</v>
      </c>
      <c r="H9" s="433">
        <v>439</v>
      </c>
      <c r="I9" s="433">
        <v>0</v>
      </c>
      <c r="J9" s="433">
        <v>300</v>
      </c>
      <c r="K9" s="433">
        <v>0</v>
      </c>
      <c r="L9" s="433">
        <v>646</v>
      </c>
      <c r="M9" s="433">
        <v>1</v>
      </c>
      <c r="N9" s="433">
        <v>135</v>
      </c>
      <c r="O9" s="433">
        <v>1146</v>
      </c>
      <c r="P9" s="433">
        <v>1333</v>
      </c>
      <c r="Q9" s="288">
        <f t="shared" si="0"/>
        <v>18073</v>
      </c>
      <c r="R9" s="551">
        <f t="shared" si="1"/>
        <v>8.4684292944959185E-3</v>
      </c>
    </row>
    <row r="10" spans="1:18" ht="18.600000000000001" customHeight="1">
      <c r="A10" s="107" t="s">
        <v>172</v>
      </c>
      <c r="B10" s="433">
        <v>2985</v>
      </c>
      <c r="C10" s="433">
        <v>1439</v>
      </c>
      <c r="D10" s="433">
        <v>21460</v>
      </c>
      <c r="E10" s="433">
        <v>22</v>
      </c>
      <c r="F10" s="433">
        <v>2386</v>
      </c>
      <c r="G10" s="433">
        <v>3035</v>
      </c>
      <c r="H10" s="433">
        <v>1666</v>
      </c>
      <c r="I10" s="433">
        <v>5</v>
      </c>
      <c r="J10" s="433">
        <v>1668</v>
      </c>
      <c r="K10" s="433">
        <v>24</v>
      </c>
      <c r="L10" s="433">
        <v>1940</v>
      </c>
      <c r="M10" s="433">
        <v>318</v>
      </c>
      <c r="N10" s="433">
        <v>162</v>
      </c>
      <c r="O10" s="433">
        <v>1615</v>
      </c>
      <c r="P10" s="433">
        <v>6252</v>
      </c>
      <c r="Q10" s="288">
        <f t="shared" si="0"/>
        <v>44977</v>
      </c>
      <c r="R10" s="551">
        <f t="shared" si="1"/>
        <v>2.1074782514167154E-2</v>
      </c>
    </row>
    <row r="11" spans="1:18" ht="18.600000000000001" customHeight="1">
      <c r="A11" s="107" t="s">
        <v>83</v>
      </c>
      <c r="B11" s="433">
        <v>25</v>
      </c>
      <c r="C11" s="433">
        <v>15</v>
      </c>
      <c r="D11" s="433">
        <v>269</v>
      </c>
      <c r="E11" s="433">
        <v>19</v>
      </c>
      <c r="F11" s="433">
        <v>117</v>
      </c>
      <c r="G11" s="433">
        <v>30</v>
      </c>
      <c r="H11" s="433">
        <v>24</v>
      </c>
      <c r="I11" s="433">
        <v>2</v>
      </c>
      <c r="J11" s="433">
        <v>21</v>
      </c>
      <c r="K11" s="433">
        <v>190</v>
      </c>
      <c r="L11" s="433">
        <v>35</v>
      </c>
      <c r="M11" s="433">
        <v>2</v>
      </c>
      <c r="N11" s="433">
        <v>2</v>
      </c>
      <c r="O11" s="433">
        <v>1</v>
      </c>
      <c r="P11" s="433">
        <v>28</v>
      </c>
      <c r="Q11" s="288">
        <f t="shared" si="0"/>
        <v>780</v>
      </c>
      <c r="R11" s="551">
        <f t="shared" si="1"/>
        <v>3.6548303268449161E-4</v>
      </c>
    </row>
    <row r="12" spans="1:18" ht="18.600000000000001" customHeight="1">
      <c r="A12" s="108" t="s">
        <v>58</v>
      </c>
      <c r="B12" s="433">
        <v>34</v>
      </c>
      <c r="C12" s="433">
        <v>14</v>
      </c>
      <c r="D12" s="433">
        <v>366</v>
      </c>
      <c r="E12" s="433">
        <v>2</v>
      </c>
      <c r="F12" s="433">
        <v>36</v>
      </c>
      <c r="G12" s="433">
        <v>15</v>
      </c>
      <c r="H12" s="433">
        <v>8</v>
      </c>
      <c r="I12" s="433">
        <v>2</v>
      </c>
      <c r="J12" s="433">
        <v>13</v>
      </c>
      <c r="K12" s="433">
        <v>0</v>
      </c>
      <c r="L12" s="433">
        <v>72</v>
      </c>
      <c r="M12" s="433">
        <v>2</v>
      </c>
      <c r="N12" s="433">
        <v>4</v>
      </c>
      <c r="O12" s="433">
        <v>22</v>
      </c>
      <c r="P12" s="433">
        <v>49</v>
      </c>
      <c r="Q12" s="288">
        <f t="shared" si="0"/>
        <v>639</v>
      </c>
      <c r="R12" s="551">
        <f t="shared" si="1"/>
        <v>2.9941494600691047E-4</v>
      </c>
    </row>
    <row r="13" spans="1:18" ht="18.600000000000001" customHeight="1">
      <c r="A13" s="8" t="s">
        <v>18</v>
      </c>
      <c r="B13" s="389">
        <f t="shared" ref="B13:P13" si="2">SUM(B4:B12)</f>
        <v>257018</v>
      </c>
      <c r="C13" s="389">
        <f t="shared" si="2"/>
        <v>142329</v>
      </c>
      <c r="D13" s="389">
        <f t="shared" si="2"/>
        <v>755818</v>
      </c>
      <c r="E13" s="389">
        <f t="shared" si="2"/>
        <v>4770</v>
      </c>
      <c r="F13" s="389">
        <f t="shared" si="2"/>
        <v>142867</v>
      </c>
      <c r="G13" s="389">
        <f t="shared" si="2"/>
        <v>96217</v>
      </c>
      <c r="H13" s="389">
        <f t="shared" si="2"/>
        <v>91687</v>
      </c>
      <c r="I13" s="389">
        <f t="shared" si="2"/>
        <v>41746</v>
      </c>
      <c r="J13" s="389">
        <f t="shared" si="2"/>
        <v>80715</v>
      </c>
      <c r="K13" s="389">
        <f t="shared" si="2"/>
        <v>802</v>
      </c>
      <c r="L13" s="389">
        <f t="shared" si="2"/>
        <v>133231</v>
      </c>
      <c r="M13" s="389">
        <f t="shared" si="2"/>
        <v>22004</v>
      </c>
      <c r="N13" s="389">
        <f t="shared" si="2"/>
        <v>25574</v>
      </c>
      <c r="O13" s="389">
        <f t="shared" si="2"/>
        <v>135649</v>
      </c>
      <c r="P13" s="389">
        <f t="shared" si="2"/>
        <v>203735</v>
      </c>
      <c r="Q13" s="389">
        <f t="shared" si="0"/>
        <v>2134162</v>
      </c>
      <c r="R13" s="552">
        <f>SUM(R4:R12)</f>
        <v>1</v>
      </c>
    </row>
    <row r="16" spans="1:18">
      <c r="A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spans="1:17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</row>
    <row r="18" spans="1:17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</row>
    <row r="19" spans="1:17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</row>
    <row r="20" spans="1:17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</row>
    <row r="21" spans="1:17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  <row r="24" spans="1:17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</row>
    <row r="25" spans="1:17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</row>
  </sheetData>
  <mergeCells count="1">
    <mergeCell ref="A1:Q1"/>
  </mergeCells>
  <printOptions horizontalCentered="1"/>
  <pageMargins left="0.78740157480314965" right="0.19685039370078741" top="0.78740157480314965" bottom="0.19685039370078741" header="0.31496062992125984" footer="0.11811023622047245"/>
  <pageSetup paperSize="9" scale="91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R34"/>
  <sheetViews>
    <sheetView zoomScaleNormal="100" workbookViewId="0">
      <selection activeCell="M37" sqref="M37"/>
    </sheetView>
  </sheetViews>
  <sheetFormatPr baseColWidth="10" defaultRowHeight="12.75"/>
  <cols>
    <col min="1" max="1" width="26.7109375" customWidth="1"/>
    <col min="2" max="4" width="6.5703125" bestFit="1" customWidth="1"/>
    <col min="5" max="5" width="5.140625" bestFit="1" customWidth="1"/>
    <col min="6" max="6" width="6.5703125" bestFit="1" customWidth="1"/>
    <col min="7" max="10" width="5.7109375" bestFit="1" customWidth="1"/>
    <col min="11" max="11" width="3.5703125" bestFit="1" customWidth="1"/>
    <col min="12" max="12" width="6.5703125" bestFit="1" customWidth="1"/>
    <col min="13" max="14" width="5.7109375" bestFit="1" customWidth="1"/>
    <col min="15" max="16" width="6.5703125" bestFit="1" customWidth="1"/>
    <col min="17" max="17" width="7.85546875" bestFit="1" customWidth="1"/>
    <col min="18" max="18" width="7.140625" style="161" bestFit="1" customWidth="1"/>
  </cols>
  <sheetData>
    <row r="1" spans="1:18" ht="25.7" customHeight="1">
      <c r="A1" s="669" t="s">
        <v>360</v>
      </c>
      <c r="B1" s="669"/>
      <c r="C1" s="669"/>
      <c r="D1" s="669"/>
      <c r="E1" s="669"/>
      <c r="F1" s="669"/>
      <c r="G1" s="669"/>
      <c r="H1" s="669"/>
      <c r="I1" s="669"/>
      <c r="J1" s="669"/>
      <c r="K1" s="669"/>
      <c r="L1" s="669"/>
      <c r="M1" s="669"/>
      <c r="N1" s="669"/>
      <c r="O1" s="669"/>
      <c r="P1" s="669"/>
      <c r="Q1" s="669"/>
      <c r="R1" s="669"/>
    </row>
    <row r="2" spans="1:18" ht="54">
      <c r="A2" s="167"/>
      <c r="B2" s="162" t="s">
        <v>24</v>
      </c>
      <c r="C2" s="162" t="s">
        <v>3</v>
      </c>
      <c r="D2" s="162" t="s">
        <v>176</v>
      </c>
      <c r="E2" s="162" t="s">
        <v>16</v>
      </c>
      <c r="F2" s="162" t="s">
        <v>28</v>
      </c>
      <c r="G2" s="162" t="s">
        <v>17</v>
      </c>
      <c r="H2" s="162" t="s">
        <v>260</v>
      </c>
      <c r="I2" s="162" t="s">
        <v>26</v>
      </c>
      <c r="J2" s="162" t="s">
        <v>29</v>
      </c>
      <c r="K2" s="162" t="s">
        <v>27</v>
      </c>
      <c r="L2" s="162" t="s">
        <v>0</v>
      </c>
      <c r="M2" s="162" t="s">
        <v>25</v>
      </c>
      <c r="N2" s="162" t="s">
        <v>30</v>
      </c>
      <c r="O2" s="162" t="s">
        <v>20</v>
      </c>
      <c r="P2" s="162" t="s">
        <v>2</v>
      </c>
      <c r="Q2" s="166" t="s">
        <v>1</v>
      </c>
      <c r="R2" s="164" t="s">
        <v>95</v>
      </c>
    </row>
    <row r="3" spans="1:18">
      <c r="A3" s="160" t="s">
        <v>263</v>
      </c>
      <c r="B3" s="163">
        <v>20235</v>
      </c>
      <c r="C3" s="163">
        <v>12998</v>
      </c>
      <c r="D3" s="163">
        <v>57490</v>
      </c>
      <c r="E3" s="163">
        <v>0</v>
      </c>
      <c r="F3" s="163">
        <v>12758</v>
      </c>
      <c r="G3" s="163">
        <v>9332</v>
      </c>
      <c r="H3" s="163">
        <v>8740</v>
      </c>
      <c r="I3" s="163">
        <v>6220</v>
      </c>
      <c r="J3" s="163">
        <v>10064</v>
      </c>
      <c r="K3" s="163">
        <v>40</v>
      </c>
      <c r="L3" s="163">
        <v>12107</v>
      </c>
      <c r="M3" s="163">
        <v>3910</v>
      </c>
      <c r="N3" s="163">
        <v>3996</v>
      </c>
      <c r="O3" s="163">
        <v>10084</v>
      </c>
      <c r="P3" s="163">
        <v>19156</v>
      </c>
      <c r="Q3" s="248">
        <v>187130</v>
      </c>
      <c r="R3" s="165">
        <f>Q3/$Q$32</f>
        <v>9.3387470418733992E-2</v>
      </c>
    </row>
    <row r="4" spans="1:18">
      <c r="A4" s="160" t="s">
        <v>264</v>
      </c>
      <c r="B4" s="163">
        <v>9581</v>
      </c>
      <c r="C4" s="163">
        <v>4440</v>
      </c>
      <c r="D4" s="163">
        <v>36421</v>
      </c>
      <c r="E4" s="163">
        <v>0</v>
      </c>
      <c r="F4" s="163">
        <v>4245</v>
      </c>
      <c r="G4" s="163">
        <v>3283</v>
      </c>
      <c r="H4" s="163">
        <v>3612</v>
      </c>
      <c r="I4" s="163">
        <v>1699</v>
      </c>
      <c r="J4" s="163">
        <v>3775</v>
      </c>
      <c r="K4" s="163">
        <v>43</v>
      </c>
      <c r="L4" s="163">
        <v>4837</v>
      </c>
      <c r="M4" s="163">
        <v>917</v>
      </c>
      <c r="N4" s="163">
        <v>1638</v>
      </c>
      <c r="O4" s="163">
        <v>4741</v>
      </c>
      <c r="P4" s="163">
        <v>8877</v>
      </c>
      <c r="Q4" s="248">
        <v>88109</v>
      </c>
      <c r="R4" s="165">
        <f t="shared" ref="R4:R32" si="0">Q4/$Q$32</f>
        <v>4.3970911297623219E-2</v>
      </c>
    </row>
    <row r="5" spans="1:18">
      <c r="A5" s="160" t="s">
        <v>265</v>
      </c>
      <c r="B5" s="163">
        <v>64257</v>
      </c>
      <c r="C5" s="163">
        <v>30323</v>
      </c>
      <c r="D5" s="163">
        <v>145467</v>
      </c>
      <c r="E5" s="163">
        <v>282</v>
      </c>
      <c r="F5" s="163">
        <v>32423</v>
      </c>
      <c r="G5" s="163">
        <v>22664</v>
      </c>
      <c r="H5" s="163">
        <v>24645</v>
      </c>
      <c r="I5" s="163">
        <v>11722</v>
      </c>
      <c r="J5" s="163">
        <v>16710</v>
      </c>
      <c r="K5" s="163">
        <v>108</v>
      </c>
      <c r="L5" s="163">
        <v>25669</v>
      </c>
      <c r="M5" s="163">
        <v>4677</v>
      </c>
      <c r="N5" s="163">
        <v>6155</v>
      </c>
      <c r="O5" s="163">
        <v>31028</v>
      </c>
      <c r="P5" s="163">
        <v>40250</v>
      </c>
      <c r="Q5" s="248">
        <v>456380</v>
      </c>
      <c r="R5" s="165">
        <f t="shared" si="0"/>
        <v>0.22775703387859678</v>
      </c>
    </row>
    <row r="6" spans="1:18">
      <c r="A6" s="160" t="s">
        <v>266</v>
      </c>
      <c r="B6" s="163">
        <v>14816</v>
      </c>
      <c r="C6" s="163">
        <v>8689</v>
      </c>
      <c r="D6" s="163">
        <v>45567</v>
      </c>
      <c r="E6" s="163">
        <v>34</v>
      </c>
      <c r="F6" s="163">
        <v>9531</v>
      </c>
      <c r="G6" s="163">
        <v>3469</v>
      </c>
      <c r="H6" s="163">
        <v>5223</v>
      </c>
      <c r="I6" s="163">
        <v>1229</v>
      </c>
      <c r="J6" s="163">
        <v>2892</v>
      </c>
      <c r="K6" s="163">
        <v>20</v>
      </c>
      <c r="L6" s="163">
        <v>7469</v>
      </c>
      <c r="M6" s="163">
        <v>600</v>
      </c>
      <c r="N6" s="163">
        <v>517</v>
      </c>
      <c r="O6" s="163">
        <v>10544</v>
      </c>
      <c r="P6" s="163">
        <v>8552</v>
      </c>
      <c r="Q6" s="248">
        <v>119152</v>
      </c>
      <c r="R6" s="165">
        <f t="shared" si="0"/>
        <v>5.9462960911307601E-2</v>
      </c>
    </row>
    <row r="7" spans="1:18">
      <c r="A7" s="160" t="s">
        <v>267</v>
      </c>
      <c r="B7" s="163">
        <v>3856</v>
      </c>
      <c r="C7" s="163">
        <v>1394</v>
      </c>
      <c r="D7" s="163">
        <v>20027</v>
      </c>
      <c r="E7" s="163">
        <v>1</v>
      </c>
      <c r="F7" s="163">
        <v>2415</v>
      </c>
      <c r="G7" s="163">
        <v>1159</v>
      </c>
      <c r="H7" s="163">
        <v>1113</v>
      </c>
      <c r="I7" s="163">
        <v>386</v>
      </c>
      <c r="J7" s="163">
        <v>1468</v>
      </c>
      <c r="K7" s="163">
        <v>5</v>
      </c>
      <c r="L7" s="163">
        <v>1663</v>
      </c>
      <c r="M7" s="163">
        <v>240</v>
      </c>
      <c r="N7" s="163">
        <v>291</v>
      </c>
      <c r="O7" s="163">
        <v>1119</v>
      </c>
      <c r="P7" s="163">
        <v>2753</v>
      </c>
      <c r="Q7" s="248">
        <v>37890</v>
      </c>
      <c r="R7" s="165">
        <f t="shared" si="0"/>
        <v>1.8909053888557851E-2</v>
      </c>
    </row>
    <row r="8" spans="1:18">
      <c r="A8" s="160" t="s">
        <v>268</v>
      </c>
      <c r="B8" s="163">
        <v>2023</v>
      </c>
      <c r="C8" s="163">
        <v>776</v>
      </c>
      <c r="D8" s="163">
        <v>16593</v>
      </c>
      <c r="E8" s="163">
        <v>2</v>
      </c>
      <c r="F8" s="163">
        <v>970</v>
      </c>
      <c r="G8" s="163">
        <v>794</v>
      </c>
      <c r="H8" s="163">
        <v>820</v>
      </c>
      <c r="I8" s="163">
        <v>219</v>
      </c>
      <c r="J8" s="163">
        <v>617</v>
      </c>
      <c r="K8" s="163">
        <v>10</v>
      </c>
      <c r="L8" s="163">
        <v>764</v>
      </c>
      <c r="M8" s="163">
        <v>113</v>
      </c>
      <c r="N8" s="163">
        <v>98</v>
      </c>
      <c r="O8" s="163">
        <v>806</v>
      </c>
      <c r="P8" s="163">
        <v>1789</v>
      </c>
      <c r="Q8" s="248">
        <v>26394</v>
      </c>
      <c r="R8" s="165">
        <f t="shared" si="0"/>
        <v>1.3171960103842596E-2</v>
      </c>
    </row>
    <row r="9" spans="1:18">
      <c r="A9" s="160" t="s">
        <v>269</v>
      </c>
      <c r="B9" s="163">
        <v>3138</v>
      </c>
      <c r="C9" s="163">
        <v>1552</v>
      </c>
      <c r="D9" s="163">
        <v>17238</v>
      </c>
      <c r="E9" s="163">
        <v>7</v>
      </c>
      <c r="F9" s="163">
        <v>1614</v>
      </c>
      <c r="G9" s="163">
        <v>1133</v>
      </c>
      <c r="H9" s="163">
        <v>1072</v>
      </c>
      <c r="I9" s="163">
        <v>306</v>
      </c>
      <c r="J9" s="163">
        <v>1019</v>
      </c>
      <c r="K9" s="163">
        <v>5</v>
      </c>
      <c r="L9" s="163">
        <v>1413</v>
      </c>
      <c r="M9" s="163">
        <v>166</v>
      </c>
      <c r="N9" s="163">
        <v>402</v>
      </c>
      <c r="O9" s="163">
        <v>1589</v>
      </c>
      <c r="P9" s="163">
        <v>2589</v>
      </c>
      <c r="Q9" s="248">
        <v>33243</v>
      </c>
      <c r="R9" s="165">
        <f t="shared" si="0"/>
        <v>1.6589962481323006E-2</v>
      </c>
    </row>
    <row r="10" spans="1:18">
      <c r="A10" s="160" t="s">
        <v>270</v>
      </c>
      <c r="B10" s="163">
        <v>1758</v>
      </c>
      <c r="C10" s="163">
        <v>1026</v>
      </c>
      <c r="D10" s="163">
        <v>17631</v>
      </c>
      <c r="E10" s="163">
        <v>24</v>
      </c>
      <c r="F10" s="163">
        <v>1067</v>
      </c>
      <c r="G10" s="163">
        <v>588</v>
      </c>
      <c r="H10" s="163">
        <v>915</v>
      </c>
      <c r="I10" s="163">
        <v>9</v>
      </c>
      <c r="J10" s="163">
        <v>493</v>
      </c>
      <c r="K10" s="163">
        <v>3</v>
      </c>
      <c r="L10" s="163">
        <v>858</v>
      </c>
      <c r="M10" s="163">
        <v>5</v>
      </c>
      <c r="N10" s="163">
        <v>194</v>
      </c>
      <c r="O10" s="163">
        <v>1941</v>
      </c>
      <c r="P10" s="163">
        <v>1994</v>
      </c>
      <c r="Q10" s="248">
        <v>28506</v>
      </c>
      <c r="R10" s="165">
        <f t="shared" si="0"/>
        <v>1.4225956456775669E-2</v>
      </c>
    </row>
    <row r="11" spans="1:18">
      <c r="A11" s="160" t="s">
        <v>271</v>
      </c>
      <c r="B11" s="163">
        <v>1831</v>
      </c>
      <c r="C11" s="163">
        <v>669</v>
      </c>
      <c r="D11" s="163">
        <v>11828</v>
      </c>
      <c r="E11" s="163">
        <v>88</v>
      </c>
      <c r="F11" s="163">
        <v>826</v>
      </c>
      <c r="G11" s="163">
        <v>861</v>
      </c>
      <c r="H11" s="163">
        <v>536</v>
      </c>
      <c r="I11" s="163">
        <v>169</v>
      </c>
      <c r="J11" s="163">
        <v>497</v>
      </c>
      <c r="K11" s="163">
        <v>7</v>
      </c>
      <c r="L11" s="163">
        <v>841</v>
      </c>
      <c r="M11" s="163">
        <v>64</v>
      </c>
      <c r="N11" s="163">
        <v>270</v>
      </c>
      <c r="O11" s="163">
        <v>1367</v>
      </c>
      <c r="P11" s="163">
        <v>1594</v>
      </c>
      <c r="Q11" s="248">
        <v>21448</v>
      </c>
      <c r="R11" s="165">
        <f t="shared" si="0"/>
        <v>1.070365235686959E-2</v>
      </c>
    </row>
    <row r="12" spans="1:18">
      <c r="A12" s="160" t="s">
        <v>272</v>
      </c>
      <c r="B12" s="163">
        <v>12598</v>
      </c>
      <c r="C12" s="163">
        <v>5725</v>
      </c>
      <c r="D12" s="163">
        <v>33998</v>
      </c>
      <c r="E12" s="163">
        <v>309</v>
      </c>
      <c r="F12" s="163">
        <v>6978</v>
      </c>
      <c r="G12" s="163">
        <v>5131</v>
      </c>
      <c r="H12" s="163">
        <v>3289</v>
      </c>
      <c r="I12" s="163">
        <v>1258</v>
      </c>
      <c r="J12" s="163">
        <v>3325</v>
      </c>
      <c r="K12" s="163">
        <v>56</v>
      </c>
      <c r="L12" s="163">
        <v>4703</v>
      </c>
      <c r="M12" s="163">
        <v>728</v>
      </c>
      <c r="N12" s="163">
        <v>933</v>
      </c>
      <c r="O12" s="163">
        <v>5308</v>
      </c>
      <c r="P12" s="163">
        <v>8937</v>
      </c>
      <c r="Q12" s="248">
        <v>93276</v>
      </c>
      <c r="R12" s="165">
        <f t="shared" si="0"/>
        <v>4.6549509382663556E-2</v>
      </c>
    </row>
    <row r="13" spans="1:18">
      <c r="A13" s="160" t="s">
        <v>273</v>
      </c>
      <c r="B13" s="163">
        <v>5392</v>
      </c>
      <c r="C13" s="163">
        <v>2786</v>
      </c>
      <c r="D13" s="163">
        <v>22135</v>
      </c>
      <c r="E13" s="163">
        <v>83</v>
      </c>
      <c r="F13" s="163">
        <v>3682</v>
      </c>
      <c r="G13" s="163">
        <v>1917</v>
      </c>
      <c r="H13" s="163">
        <v>1683</v>
      </c>
      <c r="I13" s="163">
        <v>771</v>
      </c>
      <c r="J13" s="163">
        <v>1706</v>
      </c>
      <c r="K13" s="163">
        <v>27</v>
      </c>
      <c r="L13" s="163">
        <v>2589</v>
      </c>
      <c r="M13" s="163">
        <v>589</v>
      </c>
      <c r="N13" s="163">
        <v>464</v>
      </c>
      <c r="O13" s="163">
        <v>2998</v>
      </c>
      <c r="P13" s="163">
        <v>4598</v>
      </c>
      <c r="Q13" s="248">
        <v>51420</v>
      </c>
      <c r="R13" s="165">
        <f t="shared" si="0"/>
        <v>2.5661218024535359E-2</v>
      </c>
    </row>
    <row r="14" spans="1:18">
      <c r="A14" s="160" t="s">
        <v>172</v>
      </c>
      <c r="B14" s="163">
        <v>4274</v>
      </c>
      <c r="C14" s="163">
        <v>1788</v>
      </c>
      <c r="D14" s="163">
        <v>22355</v>
      </c>
      <c r="E14" s="163">
        <v>141</v>
      </c>
      <c r="F14" s="163">
        <v>2643</v>
      </c>
      <c r="G14" s="163">
        <v>3207</v>
      </c>
      <c r="H14" s="163">
        <v>1888</v>
      </c>
      <c r="I14" s="163">
        <v>25</v>
      </c>
      <c r="J14" s="163">
        <v>2077</v>
      </c>
      <c r="K14" s="163">
        <v>20</v>
      </c>
      <c r="L14" s="163">
        <v>2348</v>
      </c>
      <c r="M14" s="163">
        <v>362</v>
      </c>
      <c r="N14" s="163">
        <v>195</v>
      </c>
      <c r="O14" s="163">
        <v>2286</v>
      </c>
      <c r="P14" s="163">
        <v>6248</v>
      </c>
      <c r="Q14" s="248">
        <v>49857</v>
      </c>
      <c r="R14" s="165">
        <f t="shared" si="0"/>
        <v>2.4881200837208468E-2</v>
      </c>
    </row>
    <row r="15" spans="1:18">
      <c r="A15" s="160" t="s">
        <v>274</v>
      </c>
      <c r="B15" s="163">
        <v>992</v>
      </c>
      <c r="C15" s="163">
        <v>397</v>
      </c>
      <c r="D15" s="163">
        <v>6850</v>
      </c>
      <c r="E15" s="163">
        <v>0</v>
      </c>
      <c r="F15" s="163">
        <v>718</v>
      </c>
      <c r="G15" s="163">
        <v>470</v>
      </c>
      <c r="H15" s="163">
        <v>178</v>
      </c>
      <c r="I15" s="163">
        <v>68</v>
      </c>
      <c r="J15" s="163">
        <v>265</v>
      </c>
      <c r="K15" s="163">
        <v>4</v>
      </c>
      <c r="L15" s="163">
        <v>337</v>
      </c>
      <c r="M15" s="163">
        <v>49</v>
      </c>
      <c r="N15" s="163">
        <v>107</v>
      </c>
      <c r="O15" s="163">
        <v>450</v>
      </c>
      <c r="P15" s="163">
        <v>649</v>
      </c>
      <c r="Q15" s="248">
        <v>11534</v>
      </c>
      <c r="R15" s="165">
        <f t="shared" si="0"/>
        <v>5.7560577342471962E-3</v>
      </c>
    </row>
    <row r="16" spans="1:18">
      <c r="A16" s="160" t="s">
        <v>275</v>
      </c>
      <c r="B16" s="163">
        <v>682</v>
      </c>
      <c r="C16" s="163">
        <v>229</v>
      </c>
      <c r="D16" s="163">
        <v>2358</v>
      </c>
      <c r="E16" s="163">
        <v>47</v>
      </c>
      <c r="F16" s="163">
        <v>430</v>
      </c>
      <c r="G16" s="163">
        <v>288</v>
      </c>
      <c r="H16" s="163">
        <v>237</v>
      </c>
      <c r="I16" s="163">
        <v>24</v>
      </c>
      <c r="J16" s="163">
        <v>342</v>
      </c>
      <c r="K16" s="163">
        <v>0</v>
      </c>
      <c r="L16" s="163">
        <v>223</v>
      </c>
      <c r="M16" s="163">
        <v>51</v>
      </c>
      <c r="N16" s="163">
        <v>45</v>
      </c>
      <c r="O16" s="163">
        <v>323</v>
      </c>
      <c r="P16" s="163">
        <v>682</v>
      </c>
      <c r="Q16" s="248">
        <v>5961</v>
      </c>
      <c r="R16" s="165">
        <f t="shared" si="0"/>
        <v>2.9748448199971855E-3</v>
      </c>
    </row>
    <row r="17" spans="1:18">
      <c r="A17" s="160" t="s">
        <v>276</v>
      </c>
      <c r="B17" s="163">
        <v>485</v>
      </c>
      <c r="C17" s="163">
        <v>183</v>
      </c>
      <c r="D17" s="163">
        <v>3061</v>
      </c>
      <c r="E17" s="163">
        <v>1</v>
      </c>
      <c r="F17" s="163">
        <v>241</v>
      </c>
      <c r="G17" s="163">
        <v>123</v>
      </c>
      <c r="H17" s="163">
        <v>125</v>
      </c>
      <c r="I17" s="163">
        <v>5</v>
      </c>
      <c r="J17" s="163">
        <v>97</v>
      </c>
      <c r="K17" s="163">
        <v>1</v>
      </c>
      <c r="L17" s="163">
        <v>31</v>
      </c>
      <c r="M17" s="163">
        <v>6</v>
      </c>
      <c r="N17" s="163">
        <v>7</v>
      </c>
      <c r="O17" s="163">
        <v>169</v>
      </c>
      <c r="P17" s="163">
        <v>403</v>
      </c>
      <c r="Q17" s="248">
        <v>4938</v>
      </c>
      <c r="R17" s="165">
        <f t="shared" si="0"/>
        <v>2.4643153365452274E-3</v>
      </c>
    </row>
    <row r="18" spans="1:18">
      <c r="A18" s="160" t="s">
        <v>277</v>
      </c>
      <c r="B18" s="163">
        <v>35449</v>
      </c>
      <c r="C18" s="163">
        <v>23981</v>
      </c>
      <c r="D18" s="163">
        <v>78124</v>
      </c>
      <c r="E18" s="163">
        <v>2473</v>
      </c>
      <c r="F18" s="163">
        <v>20140</v>
      </c>
      <c r="G18" s="163">
        <v>15902</v>
      </c>
      <c r="H18" s="163">
        <v>13309</v>
      </c>
      <c r="I18" s="163">
        <v>6556</v>
      </c>
      <c r="J18" s="163">
        <v>11892</v>
      </c>
      <c r="K18" s="163">
        <v>178</v>
      </c>
      <c r="L18" s="163">
        <v>19187</v>
      </c>
      <c r="M18" s="163">
        <v>3800</v>
      </c>
      <c r="N18" s="163">
        <v>5801</v>
      </c>
      <c r="O18" s="163">
        <v>23759</v>
      </c>
      <c r="P18" s="163">
        <v>30457</v>
      </c>
      <c r="Q18" s="248">
        <v>291008</v>
      </c>
      <c r="R18" s="165">
        <f t="shared" si="0"/>
        <v>0.14522792172080876</v>
      </c>
    </row>
    <row r="19" spans="1:18">
      <c r="A19" s="160" t="s">
        <v>278</v>
      </c>
      <c r="B19" s="163">
        <v>26446</v>
      </c>
      <c r="C19" s="163">
        <v>16611</v>
      </c>
      <c r="D19" s="163">
        <v>45235</v>
      </c>
      <c r="E19" s="163">
        <v>1222</v>
      </c>
      <c r="F19" s="163">
        <v>13132</v>
      </c>
      <c r="G19" s="163">
        <v>8722</v>
      </c>
      <c r="H19" s="163">
        <v>6717</v>
      </c>
      <c r="I19" s="163">
        <v>3692</v>
      </c>
      <c r="J19" s="163">
        <v>7348</v>
      </c>
      <c r="K19" s="163">
        <v>72</v>
      </c>
      <c r="L19" s="163">
        <v>12594</v>
      </c>
      <c r="M19" s="163">
        <v>2025</v>
      </c>
      <c r="N19" s="163">
        <v>2166</v>
      </c>
      <c r="O19" s="163">
        <v>14120</v>
      </c>
      <c r="P19" s="163">
        <v>23811</v>
      </c>
      <c r="Q19" s="248">
        <v>183913</v>
      </c>
      <c r="R19" s="165">
        <f t="shared" si="0"/>
        <v>9.1782022375464248E-2</v>
      </c>
    </row>
    <row r="20" spans="1:18">
      <c r="A20" s="160" t="s">
        <v>279</v>
      </c>
      <c r="B20" s="163">
        <v>1922</v>
      </c>
      <c r="C20" s="163">
        <v>687</v>
      </c>
      <c r="D20" s="163">
        <v>3466</v>
      </c>
      <c r="E20" s="163">
        <v>0</v>
      </c>
      <c r="F20" s="163">
        <v>1743</v>
      </c>
      <c r="G20" s="163">
        <v>272</v>
      </c>
      <c r="H20" s="163">
        <v>464</v>
      </c>
      <c r="I20" s="163">
        <v>4</v>
      </c>
      <c r="J20" s="163">
        <v>271</v>
      </c>
      <c r="K20" s="163">
        <v>15</v>
      </c>
      <c r="L20" s="163">
        <v>127</v>
      </c>
      <c r="M20" s="163">
        <v>5</v>
      </c>
      <c r="N20" s="163">
        <v>154</v>
      </c>
      <c r="O20" s="163">
        <v>1223</v>
      </c>
      <c r="P20" s="163">
        <v>1863</v>
      </c>
      <c r="Q20" s="248">
        <v>12216</v>
      </c>
      <c r="R20" s="165">
        <f t="shared" si="0"/>
        <v>6.0964107232151683E-3</v>
      </c>
    </row>
    <row r="21" spans="1:18">
      <c r="A21" s="160" t="s">
        <v>280</v>
      </c>
      <c r="B21" s="163">
        <v>974</v>
      </c>
      <c r="C21" s="163">
        <v>732</v>
      </c>
      <c r="D21" s="163">
        <v>7119</v>
      </c>
      <c r="E21" s="163">
        <v>0</v>
      </c>
      <c r="F21" s="163">
        <v>1016</v>
      </c>
      <c r="G21" s="163">
        <v>542</v>
      </c>
      <c r="H21" s="163">
        <v>501</v>
      </c>
      <c r="I21" s="163">
        <v>172</v>
      </c>
      <c r="J21" s="163">
        <v>379</v>
      </c>
      <c r="K21" s="163">
        <v>1</v>
      </c>
      <c r="L21" s="163">
        <v>289</v>
      </c>
      <c r="M21" s="163">
        <v>57</v>
      </c>
      <c r="N21" s="163">
        <v>0</v>
      </c>
      <c r="O21" s="163">
        <v>898</v>
      </c>
      <c r="P21" s="163">
        <v>1202</v>
      </c>
      <c r="Q21" s="248">
        <v>13882</v>
      </c>
      <c r="R21" s="165">
        <f t="shared" si="0"/>
        <v>6.9278301947996862E-3</v>
      </c>
    </row>
    <row r="22" spans="1:18">
      <c r="A22" s="160" t="s">
        <v>281</v>
      </c>
      <c r="B22" s="163">
        <v>547</v>
      </c>
      <c r="C22" s="163">
        <v>239</v>
      </c>
      <c r="D22" s="163">
        <v>4799</v>
      </c>
      <c r="E22" s="163">
        <v>0</v>
      </c>
      <c r="F22" s="163">
        <v>211</v>
      </c>
      <c r="G22" s="163">
        <v>193</v>
      </c>
      <c r="H22" s="163">
        <v>355</v>
      </c>
      <c r="I22" s="163">
        <v>3</v>
      </c>
      <c r="J22" s="163">
        <v>100</v>
      </c>
      <c r="K22" s="163">
        <v>0</v>
      </c>
      <c r="L22" s="163">
        <v>51</v>
      </c>
      <c r="M22" s="163">
        <v>28</v>
      </c>
      <c r="N22" s="163">
        <v>0</v>
      </c>
      <c r="O22" s="163">
        <v>205</v>
      </c>
      <c r="P22" s="163">
        <v>847</v>
      </c>
      <c r="Q22" s="248">
        <v>7578</v>
      </c>
      <c r="R22" s="165">
        <f t="shared" si="0"/>
        <v>3.7818107777115701E-3</v>
      </c>
    </row>
    <row r="23" spans="1:18">
      <c r="A23" s="160" t="s">
        <v>282</v>
      </c>
      <c r="B23" s="163">
        <v>988</v>
      </c>
      <c r="C23" s="163">
        <v>578</v>
      </c>
      <c r="D23" s="163">
        <v>6247</v>
      </c>
      <c r="E23" s="163">
        <v>0</v>
      </c>
      <c r="F23" s="163">
        <v>486</v>
      </c>
      <c r="G23" s="163">
        <v>352</v>
      </c>
      <c r="H23" s="163">
        <v>491</v>
      </c>
      <c r="I23" s="163">
        <v>78</v>
      </c>
      <c r="J23" s="163">
        <v>178</v>
      </c>
      <c r="K23" s="163">
        <v>2</v>
      </c>
      <c r="L23" s="163">
        <v>162</v>
      </c>
      <c r="M23" s="163">
        <v>50</v>
      </c>
      <c r="N23" s="163">
        <v>0</v>
      </c>
      <c r="O23" s="163">
        <v>714</v>
      </c>
      <c r="P23" s="163">
        <v>937</v>
      </c>
      <c r="Q23" s="248">
        <v>11263</v>
      </c>
      <c r="R23" s="165">
        <f t="shared" si="0"/>
        <v>5.6208148310062569E-3</v>
      </c>
    </row>
    <row r="24" spans="1:18">
      <c r="A24" s="160" t="s">
        <v>283</v>
      </c>
      <c r="B24" s="163">
        <v>386</v>
      </c>
      <c r="C24" s="163">
        <v>258</v>
      </c>
      <c r="D24" s="163">
        <v>3223</v>
      </c>
      <c r="E24" s="163">
        <v>0</v>
      </c>
      <c r="F24" s="163">
        <v>378</v>
      </c>
      <c r="G24" s="163">
        <v>294</v>
      </c>
      <c r="H24" s="163">
        <v>187</v>
      </c>
      <c r="I24" s="163">
        <v>4</v>
      </c>
      <c r="J24" s="163">
        <v>94</v>
      </c>
      <c r="K24" s="163">
        <v>0</v>
      </c>
      <c r="L24" s="163">
        <v>127</v>
      </c>
      <c r="M24" s="163">
        <v>17</v>
      </c>
      <c r="N24" s="163">
        <v>0</v>
      </c>
      <c r="O24" s="163">
        <v>250</v>
      </c>
      <c r="P24" s="163">
        <v>609</v>
      </c>
      <c r="Q24" s="248">
        <v>5827</v>
      </c>
      <c r="R24" s="165">
        <f t="shared" si="0"/>
        <v>2.9079719453319239E-3</v>
      </c>
    </row>
    <row r="25" spans="1:18">
      <c r="A25" s="160" t="s">
        <v>284</v>
      </c>
      <c r="B25" s="163">
        <v>1207</v>
      </c>
      <c r="C25" s="163">
        <v>1118</v>
      </c>
      <c r="D25" s="163">
        <v>10397</v>
      </c>
      <c r="E25" s="163">
        <v>0</v>
      </c>
      <c r="F25" s="163">
        <v>1010</v>
      </c>
      <c r="G25" s="163">
        <v>535</v>
      </c>
      <c r="H25" s="163">
        <v>920</v>
      </c>
      <c r="I25" s="163">
        <v>163</v>
      </c>
      <c r="J25" s="163">
        <v>499</v>
      </c>
      <c r="K25" s="163">
        <v>6</v>
      </c>
      <c r="L25" s="163">
        <v>493</v>
      </c>
      <c r="M25" s="163">
        <v>88</v>
      </c>
      <c r="N25" s="163">
        <v>0</v>
      </c>
      <c r="O25" s="163">
        <v>927</v>
      </c>
      <c r="P25" s="163">
        <v>1381</v>
      </c>
      <c r="Q25" s="248">
        <v>18744</v>
      </c>
      <c r="R25" s="165">
        <f t="shared" si="0"/>
        <v>9.3542176322810346E-3</v>
      </c>
    </row>
    <row r="26" spans="1:18">
      <c r="A26" s="160" t="s">
        <v>285</v>
      </c>
      <c r="B26" s="163">
        <v>765</v>
      </c>
      <c r="C26" s="163">
        <v>413</v>
      </c>
      <c r="D26" s="163">
        <v>1347</v>
      </c>
      <c r="E26" s="163">
        <v>9</v>
      </c>
      <c r="F26" s="163">
        <v>625</v>
      </c>
      <c r="G26" s="163">
        <v>354</v>
      </c>
      <c r="H26" s="163">
        <v>225</v>
      </c>
      <c r="I26" s="163">
        <v>106</v>
      </c>
      <c r="J26" s="163">
        <v>134</v>
      </c>
      <c r="K26" s="163">
        <v>3</v>
      </c>
      <c r="L26" s="163">
        <v>238</v>
      </c>
      <c r="M26" s="163">
        <v>81</v>
      </c>
      <c r="N26" s="163">
        <v>0</v>
      </c>
      <c r="O26" s="163">
        <v>427</v>
      </c>
      <c r="P26" s="163">
        <v>972</v>
      </c>
      <c r="Q26" s="248">
        <v>5699</v>
      </c>
      <c r="R26" s="165">
        <f t="shared" si="0"/>
        <v>2.8440933784874955E-3</v>
      </c>
    </row>
    <row r="27" spans="1:18">
      <c r="A27" s="160" t="s">
        <v>286</v>
      </c>
      <c r="B27" s="163">
        <v>81</v>
      </c>
      <c r="C27" s="163">
        <v>25</v>
      </c>
      <c r="D27" s="163">
        <v>267</v>
      </c>
      <c r="E27" s="163">
        <v>0</v>
      </c>
      <c r="F27" s="163">
        <v>37</v>
      </c>
      <c r="G27" s="163">
        <v>15</v>
      </c>
      <c r="H27" s="163">
        <v>13</v>
      </c>
      <c r="I27" s="163">
        <v>0</v>
      </c>
      <c r="J27" s="163">
        <v>10</v>
      </c>
      <c r="K27" s="163">
        <v>0</v>
      </c>
      <c r="L27" s="163">
        <v>16</v>
      </c>
      <c r="M27" s="163">
        <v>0</v>
      </c>
      <c r="N27" s="163">
        <v>0</v>
      </c>
      <c r="O27" s="163">
        <v>37</v>
      </c>
      <c r="P27" s="163">
        <v>43</v>
      </c>
      <c r="Q27" s="248">
        <v>544</v>
      </c>
      <c r="R27" s="165">
        <f t="shared" si="0"/>
        <v>2.7148390908882217E-4</v>
      </c>
    </row>
    <row r="28" spans="1:18">
      <c r="A28" s="160" t="s">
        <v>163</v>
      </c>
      <c r="B28" s="163">
        <v>15</v>
      </c>
      <c r="C28" s="163">
        <v>2</v>
      </c>
      <c r="D28" s="163">
        <v>3342</v>
      </c>
      <c r="E28" s="163">
        <v>0</v>
      </c>
      <c r="F28" s="163">
        <v>3</v>
      </c>
      <c r="G28" s="163">
        <v>0</v>
      </c>
      <c r="H28" s="163">
        <v>0</v>
      </c>
      <c r="I28" s="163">
        <v>0</v>
      </c>
      <c r="J28" s="163">
        <v>0</v>
      </c>
      <c r="K28" s="163">
        <v>0</v>
      </c>
      <c r="L28" s="163">
        <v>0</v>
      </c>
      <c r="M28" s="163">
        <v>0</v>
      </c>
      <c r="N28" s="163">
        <v>0</v>
      </c>
      <c r="O28" s="163">
        <v>1</v>
      </c>
      <c r="P28" s="163">
        <v>8</v>
      </c>
      <c r="Q28" s="248">
        <v>3371</v>
      </c>
      <c r="R28" s="165">
        <f t="shared" si="0"/>
        <v>1.6823019440044475E-3</v>
      </c>
    </row>
    <row r="29" spans="1:18">
      <c r="A29" s="160" t="s">
        <v>287</v>
      </c>
      <c r="B29" s="163">
        <v>26735</v>
      </c>
      <c r="C29" s="163">
        <v>16800</v>
      </c>
      <c r="D29" s="163">
        <v>85105</v>
      </c>
      <c r="E29" s="163">
        <v>0</v>
      </c>
      <c r="F29" s="163">
        <v>14610</v>
      </c>
      <c r="G29" s="163">
        <v>9300</v>
      </c>
      <c r="H29" s="163">
        <v>10131</v>
      </c>
      <c r="I29" s="163">
        <v>2483</v>
      </c>
      <c r="J29" s="163">
        <v>9157</v>
      </c>
      <c r="K29" s="163">
        <v>77</v>
      </c>
      <c r="L29" s="163">
        <v>11351</v>
      </c>
      <c r="M29" s="163">
        <v>1683</v>
      </c>
      <c r="N29" s="163">
        <v>0</v>
      </c>
      <c r="O29" s="163">
        <v>11452</v>
      </c>
      <c r="P29" s="163">
        <v>20231</v>
      </c>
      <c r="Q29" s="248">
        <v>219115</v>
      </c>
      <c r="R29" s="165">
        <f t="shared" si="0"/>
        <v>0.1093496263602891</v>
      </c>
    </row>
    <row r="30" spans="1:18">
      <c r="A30" s="160" t="s">
        <v>288</v>
      </c>
      <c r="B30" s="163">
        <v>1305</v>
      </c>
      <c r="C30" s="163">
        <v>678</v>
      </c>
      <c r="D30" s="163">
        <v>8405</v>
      </c>
      <c r="E30" s="163">
        <v>2</v>
      </c>
      <c r="F30" s="163">
        <v>680</v>
      </c>
      <c r="G30" s="163">
        <v>344</v>
      </c>
      <c r="H30" s="163">
        <v>363</v>
      </c>
      <c r="I30" s="163">
        <v>57</v>
      </c>
      <c r="J30" s="163">
        <v>527</v>
      </c>
      <c r="K30" s="163">
        <v>23</v>
      </c>
      <c r="L30" s="163">
        <v>464</v>
      </c>
      <c r="M30" s="163">
        <v>68</v>
      </c>
      <c r="N30" s="163">
        <v>1</v>
      </c>
      <c r="O30" s="163">
        <v>402</v>
      </c>
      <c r="P30" s="163">
        <v>1164</v>
      </c>
      <c r="Q30" s="248">
        <v>14483</v>
      </c>
      <c r="R30" s="165">
        <f t="shared" si="0"/>
        <v>7.2277600281864174E-3</v>
      </c>
    </row>
    <row r="31" spans="1:18">
      <c r="A31" s="160" t="s">
        <v>289</v>
      </c>
      <c r="B31" s="163">
        <v>37</v>
      </c>
      <c r="C31" s="163">
        <v>16</v>
      </c>
      <c r="D31" s="163">
        <v>332</v>
      </c>
      <c r="E31" s="163">
        <v>0</v>
      </c>
      <c r="F31" s="163">
        <v>144</v>
      </c>
      <c r="G31" s="163">
        <v>38</v>
      </c>
      <c r="H31" s="163">
        <v>27</v>
      </c>
      <c r="I31" s="163">
        <v>0</v>
      </c>
      <c r="J31" s="163">
        <v>30</v>
      </c>
      <c r="K31" s="163">
        <v>206</v>
      </c>
      <c r="L31" s="163">
        <v>30</v>
      </c>
      <c r="M31" s="163">
        <v>1</v>
      </c>
      <c r="N31" s="163">
        <v>0</v>
      </c>
      <c r="O31" s="163">
        <v>2</v>
      </c>
      <c r="P31" s="163">
        <v>58</v>
      </c>
      <c r="Q31" s="248">
        <v>921</v>
      </c>
      <c r="R31" s="165">
        <f t="shared" si="0"/>
        <v>4.5962625049780369E-4</v>
      </c>
    </row>
    <row r="32" spans="1:18">
      <c r="A32" s="246" t="s">
        <v>1</v>
      </c>
      <c r="B32" s="247">
        <f t="shared" ref="B32:Q32" si="1">SUM(B3:B31)</f>
        <v>242775</v>
      </c>
      <c r="C32" s="247">
        <f t="shared" si="1"/>
        <v>135113</v>
      </c>
      <c r="D32" s="247">
        <f t="shared" si="1"/>
        <v>716427</v>
      </c>
      <c r="E32" s="247">
        <f t="shared" si="1"/>
        <v>4725</v>
      </c>
      <c r="F32" s="247">
        <f t="shared" si="1"/>
        <v>134756</v>
      </c>
      <c r="G32" s="247">
        <f t="shared" si="1"/>
        <v>91282</v>
      </c>
      <c r="H32" s="247">
        <f t="shared" si="1"/>
        <v>87779</v>
      </c>
      <c r="I32" s="247">
        <f t="shared" si="1"/>
        <v>37428</v>
      </c>
      <c r="J32" s="247">
        <f t="shared" si="1"/>
        <v>75966</v>
      </c>
      <c r="K32" s="247">
        <f t="shared" si="1"/>
        <v>932</v>
      </c>
      <c r="L32" s="247">
        <f t="shared" si="1"/>
        <v>110981</v>
      </c>
      <c r="M32" s="247">
        <f t="shared" si="1"/>
        <v>20380</v>
      </c>
      <c r="N32" s="247">
        <f t="shared" si="1"/>
        <v>23434</v>
      </c>
      <c r="O32" s="247">
        <f t="shared" si="1"/>
        <v>129170</v>
      </c>
      <c r="P32" s="247">
        <f t="shared" si="1"/>
        <v>192654</v>
      </c>
      <c r="Q32" s="247">
        <f t="shared" si="1"/>
        <v>2003802</v>
      </c>
      <c r="R32" s="245">
        <f t="shared" si="0"/>
        <v>1</v>
      </c>
    </row>
    <row r="33" spans="1:18">
      <c r="A33" s="249" t="s">
        <v>290</v>
      </c>
      <c r="B33" s="250">
        <v>2802</v>
      </c>
      <c r="C33" s="250">
        <v>1348</v>
      </c>
      <c r="D33" s="250">
        <v>10777</v>
      </c>
      <c r="E33" s="250">
        <v>334</v>
      </c>
      <c r="F33" s="250">
        <v>1771</v>
      </c>
      <c r="G33" s="250">
        <v>936</v>
      </c>
      <c r="H33" s="250">
        <v>791</v>
      </c>
      <c r="I33" s="250">
        <v>1508</v>
      </c>
      <c r="J33" s="250">
        <v>731</v>
      </c>
      <c r="K33" s="250">
        <v>7</v>
      </c>
      <c r="L33" s="250">
        <v>15935</v>
      </c>
      <c r="M33" s="250">
        <v>361</v>
      </c>
      <c r="N33" s="250">
        <v>370</v>
      </c>
      <c r="O33" s="250">
        <v>1701</v>
      </c>
      <c r="P33" s="250">
        <v>2517</v>
      </c>
      <c r="Q33" s="251">
        <v>41889</v>
      </c>
      <c r="R33" s="252"/>
    </row>
    <row r="34" spans="1:18">
      <c r="A34" s="186" t="s">
        <v>332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</sheetData>
  <mergeCells count="1">
    <mergeCell ref="A1:R1"/>
  </mergeCells>
  <pageMargins left="1.1023622047244095" right="0.5118110236220472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K26"/>
  <sheetViews>
    <sheetView zoomScale="70" zoomScaleNormal="70" workbookViewId="0">
      <selection activeCell="M37" sqref="M37"/>
    </sheetView>
  </sheetViews>
  <sheetFormatPr baseColWidth="10" defaultColWidth="11.5703125" defaultRowHeight="15"/>
  <cols>
    <col min="1" max="1" width="8.5703125" style="169" customWidth="1"/>
    <col min="2" max="2" width="31.5703125" style="169" bestFit="1" customWidth="1"/>
    <col min="3" max="3" width="5.5703125" style="169" customWidth="1"/>
    <col min="4" max="16384" width="11.5703125" style="169"/>
  </cols>
  <sheetData>
    <row r="1" spans="1:9" ht="57" customHeight="1">
      <c r="A1" s="681" t="s">
        <v>371</v>
      </c>
      <c r="B1" s="681"/>
      <c r="C1" s="681"/>
      <c r="D1" s="681"/>
      <c r="E1" s="681"/>
      <c r="F1" s="681"/>
      <c r="G1" s="109"/>
      <c r="H1" s="109"/>
      <c r="I1" s="109"/>
    </row>
    <row r="2" spans="1:9" ht="24" customHeight="1">
      <c r="B2" s="675"/>
      <c r="C2" s="676"/>
      <c r="D2" s="688" t="s">
        <v>201</v>
      </c>
      <c r="E2" s="688"/>
      <c r="F2" s="689"/>
    </row>
    <row r="3" spans="1:9">
      <c r="B3" s="677"/>
      <c r="C3" s="678"/>
      <c r="D3" s="188" t="s">
        <v>97</v>
      </c>
      <c r="E3" s="188" t="s">
        <v>202</v>
      </c>
      <c r="F3" s="189" t="s">
        <v>203</v>
      </c>
    </row>
    <row r="4" spans="1:9" ht="16.7" customHeight="1">
      <c r="B4" s="690" t="s">
        <v>204</v>
      </c>
      <c r="C4" s="691"/>
      <c r="D4" s="190">
        <v>50</v>
      </c>
      <c r="E4" s="190">
        <v>18</v>
      </c>
      <c r="F4" s="191">
        <f t="shared" ref="F4:F17" si="0">SUM(D4:E4)</f>
        <v>68</v>
      </c>
    </row>
    <row r="5" spans="1:9" ht="16.7" customHeight="1">
      <c r="B5" s="192" t="s">
        <v>205</v>
      </c>
      <c r="C5" s="190"/>
      <c r="D5" s="190">
        <v>55</v>
      </c>
      <c r="E5" s="190">
        <v>23</v>
      </c>
      <c r="F5" s="191">
        <f t="shared" si="0"/>
        <v>78</v>
      </c>
    </row>
    <row r="6" spans="1:9" ht="16.7" customHeight="1">
      <c r="B6" s="192" t="s">
        <v>206</v>
      </c>
      <c r="C6" s="190"/>
      <c r="D6" s="190">
        <v>45</v>
      </c>
      <c r="E6" s="190">
        <v>22</v>
      </c>
      <c r="F6" s="191">
        <f t="shared" si="0"/>
        <v>67</v>
      </c>
    </row>
    <row r="7" spans="1:9" ht="16.7" customHeight="1">
      <c r="B7" s="192" t="s">
        <v>262</v>
      </c>
      <c r="C7" s="190"/>
      <c r="D7" s="190">
        <v>41</v>
      </c>
      <c r="E7" s="190">
        <v>11</v>
      </c>
      <c r="F7" s="191">
        <f t="shared" si="0"/>
        <v>52</v>
      </c>
    </row>
    <row r="8" spans="1:9" ht="16.7" customHeight="1">
      <c r="B8" s="192" t="s">
        <v>207</v>
      </c>
      <c r="C8" s="190"/>
      <c r="D8" s="190">
        <v>26</v>
      </c>
      <c r="E8" s="190">
        <v>14</v>
      </c>
      <c r="F8" s="191">
        <f t="shared" si="0"/>
        <v>40</v>
      </c>
    </row>
    <row r="9" spans="1:9" ht="16.7" customHeight="1">
      <c r="B9" s="192" t="s">
        <v>208</v>
      </c>
      <c r="C9" s="190"/>
      <c r="D9" s="190">
        <v>47</v>
      </c>
      <c r="E9" s="190">
        <v>15</v>
      </c>
      <c r="F9" s="191">
        <f t="shared" si="0"/>
        <v>62</v>
      </c>
    </row>
    <row r="10" spans="1:9" ht="16.7" customHeight="1">
      <c r="B10" s="192" t="s">
        <v>209</v>
      </c>
      <c r="C10" s="190"/>
      <c r="D10" s="190">
        <v>7</v>
      </c>
      <c r="E10" s="190">
        <v>8</v>
      </c>
      <c r="F10" s="191">
        <f t="shared" si="0"/>
        <v>15</v>
      </c>
    </row>
    <row r="11" spans="1:9" ht="16.7" customHeight="1">
      <c r="B11" s="192" t="s">
        <v>210</v>
      </c>
      <c r="C11" s="190"/>
      <c r="D11" s="190">
        <v>35</v>
      </c>
      <c r="E11" s="190">
        <v>20</v>
      </c>
      <c r="F11" s="191">
        <f t="shared" si="0"/>
        <v>55</v>
      </c>
    </row>
    <row r="12" spans="1:9" ht="16.7" customHeight="1">
      <c r="B12" s="192" t="s">
        <v>211</v>
      </c>
      <c r="C12" s="190"/>
      <c r="D12" s="190">
        <v>31</v>
      </c>
      <c r="E12" s="190">
        <v>9</v>
      </c>
      <c r="F12" s="191">
        <f t="shared" si="0"/>
        <v>40</v>
      </c>
    </row>
    <row r="13" spans="1:9" ht="16.7" customHeight="1">
      <c r="B13" s="192" t="s">
        <v>212</v>
      </c>
      <c r="C13" s="190"/>
      <c r="D13" s="190">
        <v>44</v>
      </c>
      <c r="E13" s="190">
        <v>22</v>
      </c>
      <c r="F13" s="191">
        <f t="shared" si="0"/>
        <v>66</v>
      </c>
    </row>
    <row r="14" spans="1:9" ht="16.7" customHeight="1">
      <c r="B14" s="192" t="s">
        <v>213</v>
      </c>
      <c r="C14" s="190"/>
      <c r="D14" s="190">
        <v>16</v>
      </c>
      <c r="E14" s="190">
        <v>8</v>
      </c>
      <c r="F14" s="191">
        <f t="shared" si="0"/>
        <v>24</v>
      </c>
    </row>
    <row r="15" spans="1:9" ht="16.7" customHeight="1">
      <c r="B15" s="192" t="s">
        <v>214</v>
      </c>
      <c r="C15" s="190"/>
      <c r="D15" s="190">
        <v>49</v>
      </c>
      <c r="E15" s="190">
        <v>27</v>
      </c>
      <c r="F15" s="191">
        <f t="shared" si="0"/>
        <v>76</v>
      </c>
    </row>
    <row r="16" spans="1:9" ht="16.7" customHeight="1">
      <c r="B16" s="192" t="s">
        <v>215</v>
      </c>
      <c r="C16" s="190"/>
      <c r="D16" s="190">
        <v>43</v>
      </c>
      <c r="E16" s="190">
        <v>17</v>
      </c>
      <c r="F16" s="191">
        <f t="shared" si="0"/>
        <v>60</v>
      </c>
    </row>
    <row r="17" spans="2:11" ht="16.7" customHeight="1">
      <c r="B17" s="193" t="s">
        <v>372</v>
      </c>
      <c r="C17" s="547"/>
      <c r="D17" s="194">
        <v>314</v>
      </c>
      <c r="E17" s="194">
        <v>60</v>
      </c>
      <c r="F17" s="195">
        <f t="shared" si="0"/>
        <v>374</v>
      </c>
    </row>
    <row r="18" spans="2:11">
      <c r="B18" s="170"/>
      <c r="C18" s="170"/>
      <c r="D18" s="170"/>
      <c r="E18" s="170"/>
      <c r="F18" s="170"/>
      <c r="G18" s="170"/>
      <c r="H18" s="170"/>
      <c r="I18" s="510"/>
    </row>
    <row r="19" spans="2:11" ht="16.7" customHeight="1">
      <c r="B19" s="692" t="s">
        <v>216</v>
      </c>
      <c r="C19" s="693"/>
      <c r="D19" s="390">
        <f>SUM(D4:D18)</f>
        <v>803</v>
      </c>
      <c r="E19" s="171"/>
      <c r="F19" s="171"/>
      <c r="G19" s="170"/>
      <c r="H19" s="170"/>
    </row>
    <row r="20" spans="2:11" ht="16.7" customHeight="1">
      <c r="B20" s="682" t="s">
        <v>217</v>
      </c>
      <c r="C20" s="683"/>
      <c r="D20" s="391">
        <f>SUM(E4:E17)</f>
        <v>274</v>
      </c>
      <c r="E20" s="171"/>
      <c r="F20" s="171"/>
      <c r="G20" s="173"/>
      <c r="H20" s="170"/>
    </row>
    <row r="21" spans="2:11" ht="16.7" customHeight="1">
      <c r="B21" s="684" t="s">
        <v>218</v>
      </c>
      <c r="C21" s="685"/>
      <c r="D21" s="392">
        <f>SUM(D19:D20)</f>
        <v>1077</v>
      </c>
      <c r="E21" s="172"/>
      <c r="F21" s="172"/>
      <c r="G21" s="509"/>
    </row>
    <row r="22" spans="2:11">
      <c r="B22" s="187"/>
      <c r="C22" s="187"/>
      <c r="D22" s="393"/>
      <c r="E22" s="172"/>
      <c r="F22" s="172"/>
    </row>
    <row r="23" spans="2:11" ht="16.7" customHeight="1">
      <c r="B23" s="686" t="s">
        <v>335</v>
      </c>
      <c r="C23" s="687"/>
      <c r="D23" s="553">
        <v>367</v>
      </c>
      <c r="E23" s="172"/>
      <c r="F23" s="172"/>
      <c r="I23" s="555"/>
    </row>
    <row r="24" spans="2:11">
      <c r="B24" s="244"/>
      <c r="C24" s="244"/>
      <c r="D24" s="511"/>
      <c r="E24" s="172"/>
      <c r="F24" s="172"/>
    </row>
    <row r="25" spans="2:11" ht="16.7" customHeight="1">
      <c r="B25" s="679" t="s">
        <v>219</v>
      </c>
      <c r="C25" s="680"/>
      <c r="D25" s="554">
        <f>D21/D23</f>
        <v>2.9346049046321525</v>
      </c>
      <c r="E25" s="172"/>
      <c r="F25" s="172"/>
      <c r="K25" s="173"/>
    </row>
    <row r="26" spans="2:11">
      <c r="B26" s="172"/>
      <c r="C26" s="172"/>
      <c r="D26" s="172"/>
      <c r="E26" s="172"/>
      <c r="F26" s="172"/>
      <c r="K26" s="173"/>
    </row>
  </sheetData>
  <mergeCells count="9">
    <mergeCell ref="B2:C3"/>
    <mergeCell ref="B25:C25"/>
    <mergeCell ref="A1:F1"/>
    <mergeCell ref="B20:C20"/>
    <mergeCell ref="B21:C21"/>
    <mergeCell ref="B23:C23"/>
    <mergeCell ref="D2:F2"/>
    <mergeCell ref="B4:C4"/>
    <mergeCell ref="B19:C19"/>
  </mergeCells>
  <pageMargins left="0.70866141732283472" right="0.70866141732283472" top="0.78740157480314965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M28"/>
  <sheetViews>
    <sheetView zoomScale="85" zoomScaleNormal="85" workbookViewId="0">
      <selection activeCell="A8" sqref="A8"/>
    </sheetView>
  </sheetViews>
  <sheetFormatPr baseColWidth="10" defaultColWidth="11.42578125" defaultRowHeight="12.75"/>
  <cols>
    <col min="1" max="1" width="21" style="405" customWidth="1"/>
    <col min="2" max="2" width="11.28515625" style="405" customWidth="1"/>
    <col min="3" max="3" width="17.42578125" style="405" customWidth="1"/>
    <col min="4" max="4" width="10" style="405" bestFit="1" customWidth="1"/>
    <col min="5" max="6" width="8.140625" style="405" customWidth="1"/>
    <col min="7" max="7" width="6.140625" style="405" bestFit="1" customWidth="1"/>
    <col min="8" max="8" width="25.140625" style="395" customWidth="1"/>
    <col min="9" max="16384" width="11.42578125" style="405"/>
  </cols>
  <sheetData>
    <row r="1" spans="1:13" ht="15.75">
      <c r="A1" s="568" t="s">
        <v>347</v>
      </c>
      <c r="B1" s="568"/>
      <c r="C1" s="568"/>
      <c r="D1" s="568"/>
      <c r="E1" s="568"/>
      <c r="F1" s="568"/>
      <c r="G1" s="568"/>
      <c r="H1" s="568"/>
    </row>
    <row r="3" spans="1:13" ht="67.5" customHeight="1">
      <c r="A3" s="406" t="s">
        <v>304</v>
      </c>
      <c r="B3" s="407" t="s">
        <v>297</v>
      </c>
      <c r="C3" s="407" t="s">
        <v>305</v>
      </c>
      <c r="D3" s="407" t="s">
        <v>306</v>
      </c>
      <c r="E3" s="407" t="s">
        <v>307</v>
      </c>
      <c r="F3" s="407" t="s">
        <v>182</v>
      </c>
      <c r="G3" s="407" t="s">
        <v>308</v>
      </c>
      <c r="H3" s="408" t="s">
        <v>309</v>
      </c>
    </row>
    <row r="4" spans="1:13" ht="33.75">
      <c r="A4" s="409" t="s">
        <v>323</v>
      </c>
      <c r="B4" s="410">
        <v>251</v>
      </c>
      <c r="C4" s="411" t="s">
        <v>310</v>
      </c>
      <c r="D4" s="412">
        <v>543530</v>
      </c>
      <c r="E4" s="412">
        <f t="shared" ref="E4:E17" si="0">D4/B4</f>
        <v>2165.4581673306775</v>
      </c>
      <c r="F4" s="412">
        <v>755818</v>
      </c>
      <c r="G4" s="412">
        <f t="shared" ref="G4:G17" si="1">F4/B4</f>
        <v>3011.227091633466</v>
      </c>
      <c r="H4" s="413" t="s">
        <v>349</v>
      </c>
    </row>
    <row r="5" spans="1:13" ht="25.5" customHeight="1">
      <c r="A5" s="414" t="s">
        <v>4</v>
      </c>
      <c r="B5" s="410">
        <v>237</v>
      </c>
      <c r="C5" s="411" t="s">
        <v>312</v>
      </c>
      <c r="D5" s="412">
        <v>86051</v>
      </c>
      <c r="E5" s="412">
        <f t="shared" si="0"/>
        <v>363.08438818565401</v>
      </c>
      <c r="F5" s="412">
        <v>203735</v>
      </c>
      <c r="G5" s="412">
        <f t="shared" si="1"/>
        <v>859.64135021097047</v>
      </c>
      <c r="H5" s="413" t="s">
        <v>313</v>
      </c>
    </row>
    <row r="6" spans="1:13" ht="25.5" customHeight="1">
      <c r="A6" s="414" t="s">
        <v>5</v>
      </c>
      <c r="B6" s="521"/>
      <c r="C6" s="522"/>
      <c r="D6" s="523"/>
      <c r="E6" s="523"/>
      <c r="F6" s="523"/>
      <c r="G6" s="523"/>
      <c r="H6" s="413" t="s">
        <v>348</v>
      </c>
    </row>
    <row r="7" spans="1:13" ht="22.5" customHeight="1">
      <c r="A7" s="414" t="s">
        <v>6</v>
      </c>
      <c r="B7" s="410">
        <v>239</v>
      </c>
      <c r="C7" s="411" t="s">
        <v>312</v>
      </c>
      <c r="D7" s="412">
        <v>79476</v>
      </c>
      <c r="E7" s="412">
        <f t="shared" si="0"/>
        <v>332.53556485355648</v>
      </c>
      <c r="F7" s="412">
        <v>91687</v>
      </c>
      <c r="G7" s="412">
        <f t="shared" si="1"/>
        <v>383.62761506276149</v>
      </c>
      <c r="H7" s="413" t="s">
        <v>311</v>
      </c>
    </row>
    <row r="8" spans="1:13" ht="22.5" customHeight="1">
      <c r="A8" s="414" t="s">
        <v>17</v>
      </c>
      <c r="B8" s="410">
        <v>239</v>
      </c>
      <c r="C8" s="411" t="s">
        <v>312</v>
      </c>
      <c r="D8" s="412">
        <v>62703</v>
      </c>
      <c r="E8" s="412">
        <f t="shared" si="0"/>
        <v>262.35564853556485</v>
      </c>
      <c r="F8" s="412">
        <v>96217</v>
      </c>
      <c r="G8" s="412">
        <f t="shared" si="1"/>
        <v>402.58158995815899</v>
      </c>
      <c r="H8" s="413" t="s">
        <v>311</v>
      </c>
    </row>
    <row r="9" spans="1:13">
      <c r="A9" s="414" t="s">
        <v>7</v>
      </c>
      <c r="B9" s="410">
        <v>238</v>
      </c>
      <c r="C9" s="411" t="s">
        <v>312</v>
      </c>
      <c r="D9" s="412">
        <v>98435</v>
      </c>
      <c r="E9" s="412">
        <f t="shared" si="0"/>
        <v>413.5924369747899</v>
      </c>
      <c r="F9" s="412">
        <v>135649</v>
      </c>
      <c r="G9" s="412">
        <f t="shared" si="1"/>
        <v>569.95378151260502</v>
      </c>
      <c r="H9" s="413" t="s">
        <v>311</v>
      </c>
    </row>
    <row r="10" spans="1:13" ht="25.5" customHeight="1">
      <c r="A10" s="414" t="s">
        <v>8</v>
      </c>
      <c r="B10" s="410">
        <v>238</v>
      </c>
      <c r="C10" s="411" t="s">
        <v>314</v>
      </c>
      <c r="D10" s="412">
        <v>64518</v>
      </c>
      <c r="E10" s="412">
        <f t="shared" si="0"/>
        <v>271.0840336134454</v>
      </c>
      <c r="F10" s="412">
        <v>142867</v>
      </c>
      <c r="G10" s="412">
        <f t="shared" si="1"/>
        <v>600.28151260504205</v>
      </c>
      <c r="H10" s="413" t="s">
        <v>313</v>
      </c>
    </row>
    <row r="11" spans="1:13" ht="25.5" customHeight="1">
      <c r="A11" s="414" t="s">
        <v>9</v>
      </c>
      <c r="B11" s="410">
        <v>237</v>
      </c>
      <c r="C11" s="411" t="s">
        <v>314</v>
      </c>
      <c r="D11" s="412">
        <v>70569</v>
      </c>
      <c r="E11" s="412">
        <f t="shared" si="0"/>
        <v>297.75949367088606</v>
      </c>
      <c r="F11" s="412">
        <v>142329</v>
      </c>
      <c r="G11" s="412">
        <f t="shared" si="1"/>
        <v>600.54430379746839</v>
      </c>
      <c r="H11" s="413" t="s">
        <v>313</v>
      </c>
    </row>
    <row r="12" spans="1:13" ht="25.5" customHeight="1">
      <c r="A12" s="414" t="s">
        <v>10</v>
      </c>
      <c r="B12" s="410">
        <v>238</v>
      </c>
      <c r="C12" s="415" t="s">
        <v>314</v>
      </c>
      <c r="D12" s="416">
        <v>78100</v>
      </c>
      <c r="E12" s="416">
        <f t="shared" si="0"/>
        <v>328.15126050420167</v>
      </c>
      <c r="F12" s="412">
        <v>257018</v>
      </c>
      <c r="G12" s="417">
        <f t="shared" si="1"/>
        <v>1079.90756302521</v>
      </c>
      <c r="H12" s="413" t="s">
        <v>311</v>
      </c>
    </row>
    <row r="13" spans="1:13" ht="25.5" customHeight="1">
      <c r="A13" s="414" t="s">
        <v>12</v>
      </c>
      <c r="B13" s="410">
        <v>191</v>
      </c>
      <c r="C13" s="415" t="s">
        <v>315</v>
      </c>
      <c r="D13" s="416">
        <v>15093</v>
      </c>
      <c r="E13" s="416">
        <f t="shared" si="0"/>
        <v>79.020942408376968</v>
      </c>
      <c r="F13" s="416">
        <v>22004</v>
      </c>
      <c r="G13" s="417">
        <f t="shared" si="1"/>
        <v>115.20418848167539</v>
      </c>
      <c r="H13" s="413" t="s">
        <v>311</v>
      </c>
    </row>
    <row r="14" spans="1:13" ht="25.5" customHeight="1">
      <c r="A14" s="414" t="s">
        <v>13</v>
      </c>
      <c r="B14" s="410">
        <v>208</v>
      </c>
      <c r="C14" s="415" t="s">
        <v>352</v>
      </c>
      <c r="D14" s="416">
        <v>21084</v>
      </c>
      <c r="E14" s="416">
        <f t="shared" si="0"/>
        <v>101.36538461538461</v>
      </c>
      <c r="F14" s="416">
        <v>41746</v>
      </c>
      <c r="G14" s="417">
        <f t="shared" si="1"/>
        <v>200.70192307692307</v>
      </c>
      <c r="H14" s="413" t="s">
        <v>311</v>
      </c>
      <c r="M14" s="524"/>
    </row>
    <row r="15" spans="1:13" ht="27.75" customHeight="1">
      <c r="A15" s="414" t="s">
        <v>11</v>
      </c>
      <c r="B15" s="410">
        <v>239</v>
      </c>
      <c r="C15" s="411" t="s">
        <v>314</v>
      </c>
      <c r="D15" s="412">
        <v>48850</v>
      </c>
      <c r="E15" s="412">
        <f t="shared" si="0"/>
        <v>204.39330543933053</v>
      </c>
      <c r="F15" s="412">
        <v>80715</v>
      </c>
      <c r="G15" s="412">
        <f t="shared" si="1"/>
        <v>337.71966527196651</v>
      </c>
      <c r="H15" s="413" t="s">
        <v>311</v>
      </c>
    </row>
    <row r="16" spans="1:13" ht="27.75" customHeight="1">
      <c r="A16" s="414" t="s">
        <v>14</v>
      </c>
      <c r="B16" s="410">
        <v>192</v>
      </c>
      <c r="C16" s="411" t="s">
        <v>316</v>
      </c>
      <c r="D16" s="412">
        <v>42552</v>
      </c>
      <c r="E16" s="412">
        <f t="shared" si="0"/>
        <v>221.625</v>
      </c>
      <c r="F16" s="412">
        <v>133231</v>
      </c>
      <c r="G16" s="412">
        <f t="shared" si="1"/>
        <v>693.91145833333337</v>
      </c>
      <c r="H16" s="413" t="s">
        <v>313</v>
      </c>
    </row>
    <row r="17" spans="1:8" ht="25.5" customHeight="1">
      <c r="A17" s="418" t="s">
        <v>15</v>
      </c>
      <c r="B17" s="419">
        <v>191</v>
      </c>
      <c r="C17" s="420" t="s">
        <v>317</v>
      </c>
      <c r="D17" s="421">
        <v>10565</v>
      </c>
      <c r="E17" s="421">
        <f t="shared" si="0"/>
        <v>55.31413612565445</v>
      </c>
      <c r="F17" s="421">
        <v>25574</v>
      </c>
      <c r="G17" s="421">
        <f t="shared" si="1"/>
        <v>133.89528795811518</v>
      </c>
      <c r="H17" s="413" t="s">
        <v>311</v>
      </c>
    </row>
    <row r="18" spans="1:8" ht="26.25" customHeight="1">
      <c r="A18" s="422" t="s">
        <v>318</v>
      </c>
      <c r="B18" s="423" t="s">
        <v>351</v>
      </c>
      <c r="C18" s="424" t="s">
        <v>319</v>
      </c>
      <c r="D18" s="425" t="s">
        <v>320</v>
      </c>
      <c r="E18" s="426"/>
      <c r="F18" s="569" t="s">
        <v>321</v>
      </c>
      <c r="G18" s="570"/>
      <c r="H18" s="1"/>
    </row>
    <row r="19" spans="1:8">
      <c r="A19" s="427"/>
      <c r="B19" s="427"/>
      <c r="C19" s="427"/>
      <c r="D19" s="428">
        <f>D4+D5++D6+D7+D8+D9+D10+D11+D12+D13+D14+D15+D16+D17</f>
        <v>1221526</v>
      </c>
      <c r="E19" s="429"/>
      <c r="F19" s="571">
        <f>F4+F5++F6+F7+F8+F9+F10+F11+F12+F13+F14+F15+F16+F17</f>
        <v>2128590</v>
      </c>
      <c r="G19" s="572"/>
      <c r="H19" s="1"/>
    </row>
    <row r="20" spans="1:8">
      <c r="A20" s="430"/>
      <c r="B20" s="430"/>
      <c r="C20" s="430"/>
    </row>
    <row r="23" spans="1:8" ht="12.75" customHeight="1"/>
    <row r="28" spans="1:8">
      <c r="C28" s="431"/>
    </row>
  </sheetData>
  <mergeCells count="3">
    <mergeCell ref="A1:H1"/>
    <mergeCell ref="F18:G18"/>
    <mergeCell ref="F19:G19"/>
  </mergeCells>
  <printOptions horizontalCentered="1"/>
  <pageMargins left="0.59055118110236227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R34"/>
  <sheetViews>
    <sheetView zoomScale="85" zoomScaleNormal="85" workbookViewId="0">
      <selection activeCell="A8" sqref="A8"/>
    </sheetView>
  </sheetViews>
  <sheetFormatPr baseColWidth="10" defaultRowHeight="12.75"/>
  <cols>
    <col min="1" max="1" width="9.5703125" customWidth="1"/>
    <col min="2" max="2" width="10.85546875" bestFit="1" customWidth="1"/>
    <col min="3" max="7" width="7.42578125" customWidth="1"/>
    <col min="8" max="8" width="7.5703125" bestFit="1" customWidth="1"/>
    <col min="9" max="9" width="7.140625" bestFit="1" customWidth="1"/>
    <col min="10" max="11" width="7" bestFit="1" customWidth="1"/>
    <col min="12" max="15" width="7.42578125" customWidth="1"/>
    <col min="16" max="16" width="9.85546875" bestFit="1" customWidth="1"/>
  </cols>
  <sheetData>
    <row r="1" spans="1:18" ht="35.450000000000003" customHeight="1">
      <c r="A1" s="573" t="s">
        <v>346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</row>
    <row r="2" spans="1:18" ht="35.450000000000003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18" s="16" customFormat="1" ht="66.75" customHeight="1">
      <c r="A3" s="447"/>
      <c r="B3" s="448" t="s">
        <v>19</v>
      </c>
      <c r="C3" s="448" t="s">
        <v>2</v>
      </c>
      <c r="D3" s="449" t="s">
        <v>85</v>
      </c>
      <c r="E3" s="448" t="s">
        <v>86</v>
      </c>
      <c r="F3" s="448" t="s">
        <v>17</v>
      </c>
      <c r="G3" s="448" t="s">
        <v>87</v>
      </c>
      <c r="H3" s="449" t="s">
        <v>88</v>
      </c>
      <c r="I3" s="449" t="s">
        <v>89</v>
      </c>
      <c r="J3" s="449" t="s">
        <v>90</v>
      </c>
      <c r="K3" s="449" t="s">
        <v>21</v>
      </c>
      <c r="L3" s="449" t="s">
        <v>91</v>
      </c>
      <c r="M3" s="449" t="s">
        <v>92</v>
      </c>
      <c r="N3" s="449" t="s">
        <v>93</v>
      </c>
      <c r="O3" s="449" t="s">
        <v>22</v>
      </c>
      <c r="P3" s="450" t="s">
        <v>23</v>
      </c>
    </row>
    <row r="4" spans="1:18" ht="15" customHeight="1">
      <c r="A4" s="218" t="s">
        <v>60</v>
      </c>
      <c r="B4" s="265">
        <v>58175</v>
      </c>
      <c r="C4" s="266">
        <v>8648</v>
      </c>
      <c r="D4" s="443"/>
      <c r="E4" s="266">
        <v>8206</v>
      </c>
      <c r="F4" s="266">
        <v>6116</v>
      </c>
      <c r="G4" s="266">
        <v>10117</v>
      </c>
      <c r="H4" s="266">
        <v>5733</v>
      </c>
      <c r="I4" s="266">
        <v>5633</v>
      </c>
      <c r="J4" s="266">
        <v>7748</v>
      </c>
      <c r="K4" s="266">
        <v>1446</v>
      </c>
      <c r="L4" s="266">
        <v>2135</v>
      </c>
      <c r="M4" s="520">
        <v>5154</v>
      </c>
      <c r="N4" s="266">
        <v>4097</v>
      </c>
      <c r="O4" s="266">
        <v>1459</v>
      </c>
      <c r="P4" s="451">
        <f>SUM(B4:O4)</f>
        <v>124667</v>
      </c>
      <c r="Q4" s="9"/>
    </row>
    <row r="5" spans="1:18" ht="15" customHeight="1">
      <c r="A5" s="218" t="s">
        <v>61</v>
      </c>
      <c r="B5" s="266">
        <v>56194</v>
      </c>
      <c r="C5" s="266">
        <v>8097</v>
      </c>
      <c r="D5" s="443"/>
      <c r="E5" s="266">
        <v>8488</v>
      </c>
      <c r="F5" s="266">
        <v>5965</v>
      </c>
      <c r="G5" s="266">
        <v>10238</v>
      </c>
      <c r="H5" s="266">
        <v>5485</v>
      </c>
      <c r="I5" s="266">
        <v>5646</v>
      </c>
      <c r="J5" s="266">
        <v>7341</v>
      </c>
      <c r="K5" s="266">
        <v>1257</v>
      </c>
      <c r="L5" s="266">
        <v>2321</v>
      </c>
      <c r="M5" s="520">
        <v>5154</v>
      </c>
      <c r="N5" s="266">
        <v>4145</v>
      </c>
      <c r="O5" s="266">
        <v>1057</v>
      </c>
      <c r="P5" s="451">
        <f t="shared" ref="P5:P15" si="0">SUM(B5:O5)</f>
        <v>121388</v>
      </c>
      <c r="Q5" s="9"/>
    </row>
    <row r="6" spans="1:18" ht="15" customHeight="1">
      <c r="A6" s="218" t="s">
        <v>62</v>
      </c>
      <c r="B6" s="266">
        <v>56992</v>
      </c>
      <c r="C6" s="266">
        <v>8740</v>
      </c>
      <c r="D6" s="519"/>
      <c r="E6" s="266">
        <v>7502</v>
      </c>
      <c r="F6" s="266">
        <v>5677</v>
      </c>
      <c r="G6" s="266">
        <v>9483</v>
      </c>
      <c r="H6" s="266">
        <v>6304</v>
      </c>
      <c r="I6" s="266">
        <v>7218</v>
      </c>
      <c r="J6" s="266">
        <v>7882</v>
      </c>
      <c r="K6" s="266">
        <v>1260</v>
      </c>
      <c r="L6" s="266">
        <v>2290</v>
      </c>
      <c r="M6" s="266">
        <v>5017</v>
      </c>
      <c r="N6" s="266">
        <v>4349</v>
      </c>
      <c r="O6" s="266">
        <v>1065</v>
      </c>
      <c r="P6" s="451">
        <f t="shared" si="0"/>
        <v>123779</v>
      </c>
      <c r="Q6" s="9"/>
    </row>
    <row r="7" spans="1:18" ht="15" customHeight="1">
      <c r="A7" s="218" t="s">
        <v>63</v>
      </c>
      <c r="B7" s="266">
        <v>51061</v>
      </c>
      <c r="C7" s="266">
        <v>7945</v>
      </c>
      <c r="D7" s="519"/>
      <c r="E7" s="266">
        <v>6676</v>
      </c>
      <c r="F7" s="266">
        <v>5792</v>
      </c>
      <c r="G7" s="266">
        <v>8888</v>
      </c>
      <c r="H7" s="266">
        <v>5527</v>
      </c>
      <c r="I7" s="266">
        <v>6577</v>
      </c>
      <c r="J7" s="266">
        <v>7968</v>
      </c>
      <c r="K7" s="266">
        <v>1180</v>
      </c>
      <c r="L7" s="266">
        <v>2078</v>
      </c>
      <c r="M7" s="520">
        <v>4923</v>
      </c>
      <c r="N7" s="266">
        <v>3645</v>
      </c>
      <c r="O7" s="266">
        <v>929</v>
      </c>
      <c r="P7" s="451">
        <f t="shared" si="0"/>
        <v>113189</v>
      </c>
      <c r="Q7" s="9"/>
    </row>
    <row r="8" spans="1:18" ht="15" customHeight="1">
      <c r="A8" s="218" t="s">
        <v>64</v>
      </c>
      <c r="B8" s="266">
        <v>42163</v>
      </c>
      <c r="C8" s="266">
        <v>7102</v>
      </c>
      <c r="D8" s="519"/>
      <c r="E8" s="266">
        <v>6401</v>
      </c>
      <c r="F8" s="266">
        <v>4517</v>
      </c>
      <c r="G8" s="266">
        <v>8023</v>
      </c>
      <c r="H8" s="266">
        <v>5082</v>
      </c>
      <c r="I8" s="266">
        <v>5976</v>
      </c>
      <c r="J8" s="266">
        <v>6420</v>
      </c>
      <c r="K8" s="266">
        <v>1171</v>
      </c>
      <c r="L8" s="266">
        <v>1859</v>
      </c>
      <c r="M8" s="520">
        <v>4923</v>
      </c>
      <c r="N8" s="266">
        <v>3006</v>
      </c>
      <c r="O8" s="266">
        <v>904</v>
      </c>
      <c r="P8" s="451">
        <f t="shared" si="0"/>
        <v>97547</v>
      </c>
      <c r="Q8" s="9"/>
    </row>
    <row r="9" spans="1:18" ht="15" customHeight="1">
      <c r="A9" s="218" t="s">
        <v>65</v>
      </c>
      <c r="B9" s="443">
        <v>25432</v>
      </c>
      <c r="C9" s="266">
        <v>7435</v>
      </c>
      <c r="D9" s="443"/>
      <c r="E9" s="266">
        <v>7756</v>
      </c>
      <c r="F9" s="266">
        <v>5172</v>
      </c>
      <c r="G9" s="266">
        <v>8649</v>
      </c>
      <c r="H9" s="266">
        <v>5708</v>
      </c>
      <c r="I9" s="266">
        <v>6601</v>
      </c>
      <c r="J9" s="266">
        <v>6084</v>
      </c>
      <c r="K9" s="266">
        <v>1302</v>
      </c>
      <c r="L9" s="266">
        <v>1517</v>
      </c>
      <c r="M9" s="520">
        <v>4923</v>
      </c>
      <c r="N9" s="266">
        <v>3241</v>
      </c>
      <c r="O9" s="266">
        <v>902</v>
      </c>
      <c r="P9" s="451">
        <f t="shared" si="0"/>
        <v>84722</v>
      </c>
      <c r="Q9" s="9"/>
    </row>
    <row r="10" spans="1:18" ht="15" customHeight="1">
      <c r="A10" s="218" t="s">
        <v>66</v>
      </c>
      <c r="B10" s="443"/>
      <c r="C10" s="266">
        <v>3022</v>
      </c>
      <c r="D10" s="443"/>
      <c r="E10" s="266">
        <v>6798</v>
      </c>
      <c r="F10" s="266">
        <v>4191</v>
      </c>
      <c r="G10" s="266">
        <v>5651</v>
      </c>
      <c r="H10" s="266">
        <v>2119</v>
      </c>
      <c r="I10" s="266">
        <v>3100</v>
      </c>
      <c r="J10" s="266">
        <v>5191</v>
      </c>
      <c r="K10" s="266">
        <v>1245</v>
      </c>
      <c r="L10" s="266">
        <v>1256</v>
      </c>
      <c r="M10" s="520">
        <v>4923</v>
      </c>
      <c r="N10" s="266">
        <v>1385</v>
      </c>
      <c r="O10" s="266">
        <v>567</v>
      </c>
      <c r="P10" s="451">
        <f t="shared" si="0"/>
        <v>39448</v>
      </c>
      <c r="Q10" s="9"/>
    </row>
    <row r="11" spans="1:18" ht="15" customHeight="1">
      <c r="A11" s="218" t="s">
        <v>67</v>
      </c>
      <c r="B11" s="575">
        <v>253513</v>
      </c>
      <c r="C11" s="266">
        <v>5581</v>
      </c>
      <c r="D11" s="443"/>
      <c r="E11" s="266">
        <v>1910</v>
      </c>
      <c r="F11" s="266">
        <v>1699</v>
      </c>
      <c r="G11" s="266">
        <v>1727</v>
      </c>
      <c r="H11" s="266">
        <v>3654</v>
      </c>
      <c r="I11" s="266">
        <v>5694</v>
      </c>
      <c r="J11" s="266">
        <v>2080</v>
      </c>
      <c r="K11" s="266">
        <v>382</v>
      </c>
      <c r="L11" s="266">
        <v>492</v>
      </c>
      <c r="M11" s="266">
        <v>1357</v>
      </c>
      <c r="N11" s="266">
        <v>2769</v>
      </c>
      <c r="O11" s="266">
        <v>166</v>
      </c>
      <c r="P11" s="451">
        <f t="shared" si="0"/>
        <v>281024</v>
      </c>
      <c r="Q11" s="9"/>
    </row>
    <row r="12" spans="1:18" ht="15" customHeight="1">
      <c r="A12" s="218" t="s">
        <v>68</v>
      </c>
      <c r="B12" s="577"/>
      <c r="C12" s="266">
        <v>7141</v>
      </c>
      <c r="D12" s="443"/>
      <c r="E12" s="266">
        <v>6477</v>
      </c>
      <c r="F12" s="266">
        <v>5249</v>
      </c>
      <c r="G12" s="266">
        <v>7142</v>
      </c>
      <c r="H12" s="266">
        <v>5300</v>
      </c>
      <c r="I12" s="266">
        <v>5350</v>
      </c>
      <c r="J12" s="266">
        <v>6096</v>
      </c>
      <c r="K12" s="266">
        <v>1817</v>
      </c>
      <c r="L12" s="266">
        <v>1620</v>
      </c>
      <c r="M12" s="266">
        <v>4320</v>
      </c>
      <c r="N12" s="266">
        <v>3773</v>
      </c>
      <c r="O12" s="266">
        <v>804</v>
      </c>
      <c r="P12" s="451">
        <f t="shared" si="0"/>
        <v>55089</v>
      </c>
      <c r="Q12" s="9"/>
    </row>
    <row r="13" spans="1:18" ht="15" customHeight="1">
      <c r="A13" s="218" t="s">
        <v>69</v>
      </c>
      <c r="B13" s="577"/>
      <c r="C13" s="520">
        <v>12000</v>
      </c>
      <c r="D13" s="443"/>
      <c r="E13" s="266">
        <v>8506</v>
      </c>
      <c r="F13" s="266">
        <v>6832</v>
      </c>
      <c r="G13" s="266">
        <v>10173</v>
      </c>
      <c r="H13" s="266">
        <v>7257</v>
      </c>
      <c r="I13" s="266">
        <v>7051</v>
      </c>
      <c r="J13" s="266">
        <v>7958</v>
      </c>
      <c r="K13" s="266">
        <v>1503</v>
      </c>
      <c r="L13" s="266">
        <v>1968</v>
      </c>
      <c r="M13" s="266">
        <v>3155</v>
      </c>
      <c r="N13" s="266">
        <v>4860</v>
      </c>
      <c r="O13" s="266">
        <v>975</v>
      </c>
      <c r="P13" s="451">
        <f t="shared" si="0"/>
        <v>72238</v>
      </c>
      <c r="Q13" s="9"/>
    </row>
    <row r="14" spans="1:18" ht="15" customHeight="1">
      <c r="A14" s="218" t="s">
        <v>70</v>
      </c>
      <c r="B14" s="577"/>
      <c r="C14" s="520">
        <v>4045</v>
      </c>
      <c r="D14" s="443"/>
      <c r="E14" s="266">
        <v>4796</v>
      </c>
      <c r="F14" s="266">
        <v>6687</v>
      </c>
      <c r="G14" s="266">
        <v>10583</v>
      </c>
      <c r="H14" s="266">
        <v>6847</v>
      </c>
      <c r="I14" s="266">
        <v>6470</v>
      </c>
      <c r="J14" s="266">
        <v>7892</v>
      </c>
      <c r="K14" s="266">
        <v>1265</v>
      </c>
      <c r="L14" s="266">
        <v>1959</v>
      </c>
      <c r="M14" s="575">
        <v>5001</v>
      </c>
      <c r="N14" s="266">
        <v>4416</v>
      </c>
      <c r="O14" s="266">
        <v>1023</v>
      </c>
      <c r="P14" s="451">
        <f t="shared" si="0"/>
        <v>60984</v>
      </c>
      <c r="Q14" s="9"/>
    </row>
    <row r="15" spans="1:18" ht="15" customHeight="1">
      <c r="A15" s="218" t="s">
        <v>71</v>
      </c>
      <c r="B15" s="576"/>
      <c r="C15" s="266">
        <v>6295</v>
      </c>
      <c r="D15" s="443"/>
      <c r="E15" s="266">
        <v>5960</v>
      </c>
      <c r="F15" s="266">
        <v>4806</v>
      </c>
      <c r="G15" s="266">
        <v>7761</v>
      </c>
      <c r="H15" s="266">
        <v>5502</v>
      </c>
      <c r="I15" s="266">
        <v>5253</v>
      </c>
      <c r="J15" s="266">
        <v>5440</v>
      </c>
      <c r="K15" s="266">
        <v>1265</v>
      </c>
      <c r="L15" s="266">
        <v>1589</v>
      </c>
      <c r="M15" s="576"/>
      <c r="N15" s="266">
        <v>2866</v>
      </c>
      <c r="O15" s="266">
        <v>714</v>
      </c>
      <c r="P15" s="451">
        <f t="shared" si="0"/>
        <v>47451</v>
      </c>
      <c r="Q15" s="9"/>
    </row>
    <row r="16" spans="1:18">
      <c r="A16" s="452" t="s">
        <v>18</v>
      </c>
      <c r="B16" s="289">
        <f>SUM(B4:B15)</f>
        <v>543530</v>
      </c>
      <c r="C16" s="289">
        <f t="shared" ref="C16:P16" si="1">SUM(C4:C15)</f>
        <v>86051</v>
      </c>
      <c r="D16" s="289"/>
      <c r="E16" s="289">
        <f t="shared" si="1"/>
        <v>79476</v>
      </c>
      <c r="F16" s="289">
        <f t="shared" si="1"/>
        <v>62703</v>
      </c>
      <c r="G16" s="289">
        <f t="shared" si="1"/>
        <v>98435</v>
      </c>
      <c r="H16" s="289">
        <f t="shared" si="1"/>
        <v>64518</v>
      </c>
      <c r="I16" s="289">
        <f t="shared" si="1"/>
        <v>70569</v>
      </c>
      <c r="J16" s="289">
        <f t="shared" si="1"/>
        <v>78100</v>
      </c>
      <c r="K16" s="289">
        <f t="shared" si="1"/>
        <v>15093</v>
      </c>
      <c r="L16" s="289">
        <f t="shared" si="1"/>
        <v>21084</v>
      </c>
      <c r="M16" s="289">
        <f t="shared" si="1"/>
        <v>48850</v>
      </c>
      <c r="N16" s="289">
        <f t="shared" si="1"/>
        <v>42552</v>
      </c>
      <c r="O16" s="289">
        <f t="shared" si="1"/>
        <v>10565</v>
      </c>
      <c r="P16" s="289">
        <f t="shared" si="1"/>
        <v>1221526</v>
      </c>
      <c r="Q16" s="9"/>
      <c r="R16" s="9"/>
    </row>
    <row r="17" spans="1:16" ht="22.35" customHeight="1">
      <c r="A17" s="453">
        <v>2023</v>
      </c>
      <c r="B17" s="454">
        <v>545344</v>
      </c>
      <c r="C17" s="454">
        <v>88006</v>
      </c>
      <c r="D17" s="454">
        <v>80971</v>
      </c>
      <c r="E17" s="454">
        <v>63613</v>
      </c>
      <c r="F17" s="454">
        <v>62295</v>
      </c>
      <c r="G17" s="454">
        <v>93387</v>
      </c>
      <c r="H17" s="454">
        <v>60514</v>
      </c>
      <c r="I17" s="454">
        <v>61437</v>
      </c>
      <c r="J17" s="454">
        <v>74013</v>
      </c>
      <c r="K17" s="454">
        <v>15265</v>
      </c>
      <c r="L17" s="454">
        <v>22825</v>
      </c>
      <c r="M17" s="454">
        <v>48104</v>
      </c>
      <c r="N17" s="454">
        <v>37731</v>
      </c>
      <c r="O17" s="454">
        <v>12080</v>
      </c>
      <c r="P17" s="454">
        <v>1265585</v>
      </c>
    </row>
    <row r="18" spans="1:16" ht="12.75" customHeight="1">
      <c r="A18" s="574"/>
      <c r="B18" s="574"/>
      <c r="C18" s="19"/>
      <c r="D18" s="20"/>
      <c r="E18" s="19"/>
      <c r="F18" s="19"/>
      <c r="G18" s="19"/>
      <c r="H18" s="21"/>
      <c r="I18" s="21"/>
      <c r="J18" s="22"/>
      <c r="K18" s="22"/>
      <c r="L18" s="22"/>
      <c r="M18" s="21"/>
      <c r="N18" s="21"/>
      <c r="O18" s="19"/>
      <c r="P18" s="23"/>
    </row>
    <row r="19" spans="1:16" ht="12.75" customHeight="1">
      <c r="A19" s="13"/>
      <c r="B19" s="24"/>
      <c r="C19" s="24"/>
      <c r="D19" s="24"/>
      <c r="E19" s="24"/>
      <c r="F19" s="24"/>
      <c r="G19" s="24"/>
      <c r="H19" s="24"/>
      <c r="I19" s="258"/>
      <c r="J19" s="24"/>
      <c r="K19" s="24"/>
      <c r="L19" s="24"/>
      <c r="M19" s="24"/>
      <c r="N19" s="24"/>
      <c r="O19" s="24"/>
      <c r="P19" s="12"/>
    </row>
    <row r="20" spans="1:16">
      <c r="A20" s="1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12"/>
    </row>
    <row r="21" spans="1:16">
      <c r="A21" s="1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12"/>
    </row>
    <row r="22" spans="1:16">
      <c r="A22" s="1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2"/>
    </row>
    <row r="23" spans="1:16">
      <c r="A23" s="1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12"/>
    </row>
    <row r="24" spans="1:16">
      <c r="A24" s="1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12"/>
    </row>
    <row r="25" spans="1:16">
      <c r="A25" s="1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12"/>
    </row>
    <row r="26" spans="1:16">
      <c r="A26" s="1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12"/>
    </row>
    <row r="27" spans="1:16">
      <c r="A27" s="1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12"/>
    </row>
    <row r="28" spans="1:16">
      <c r="A28" s="1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12"/>
    </row>
    <row r="29" spans="1:16">
      <c r="A29" s="1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12"/>
    </row>
    <row r="30" spans="1:16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4" spans="1:1">
      <c r="A34" t="s">
        <v>72</v>
      </c>
    </row>
  </sheetData>
  <mergeCells count="4">
    <mergeCell ref="A1:P1"/>
    <mergeCell ref="A18:B18"/>
    <mergeCell ref="M14:M15"/>
    <mergeCell ref="B11:B15"/>
  </mergeCells>
  <printOptions horizontalCentered="1"/>
  <pageMargins left="0.78740157480314965" right="0.19685039370078741" top="0.54" bottom="0.19685039370078741" header="0" footer="0.19685039370078741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N40"/>
  <sheetViews>
    <sheetView zoomScaleNormal="100" zoomScaleSheetLayoutView="85" workbookViewId="0">
      <selection activeCell="A8" sqref="A8"/>
    </sheetView>
  </sheetViews>
  <sheetFormatPr baseColWidth="10" defaultColWidth="11.5703125" defaultRowHeight="12.75"/>
  <cols>
    <col min="1" max="1" width="13" style="110" customWidth="1"/>
    <col min="2" max="5" width="10" style="110" customWidth="1"/>
    <col min="6" max="6" width="6.85546875" style="110" customWidth="1"/>
    <col min="7" max="11" width="11.5703125" style="110"/>
    <col min="12" max="12" width="11.5703125" style="110" customWidth="1"/>
    <col min="13" max="16384" width="11.5703125" style="110"/>
  </cols>
  <sheetData>
    <row r="1" spans="1:12" ht="15.75">
      <c r="A1" s="582" t="s">
        <v>355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</row>
    <row r="2" spans="1:12" ht="36.75" customHeight="1"/>
    <row r="3" spans="1:12">
      <c r="A3" s="583" t="s">
        <v>242</v>
      </c>
      <c r="B3" s="586" t="s">
        <v>243</v>
      </c>
      <c r="C3" s="586"/>
      <c r="D3" s="586"/>
      <c r="E3" s="587"/>
      <c r="G3" s="588" t="s">
        <v>244</v>
      </c>
      <c r="H3" s="589"/>
      <c r="I3" s="589"/>
      <c r="J3" s="589"/>
      <c r="K3" s="589"/>
      <c r="L3" s="590"/>
    </row>
    <row r="4" spans="1:12">
      <c r="A4" s="584"/>
      <c r="B4" s="591" t="s">
        <v>245</v>
      </c>
      <c r="C4" s="592"/>
      <c r="D4" s="595" t="s">
        <v>246</v>
      </c>
      <c r="E4" s="596"/>
      <c r="G4" s="599" t="s">
        <v>247</v>
      </c>
      <c r="H4" s="600"/>
      <c r="I4" s="600"/>
      <c r="J4" s="600"/>
      <c r="K4" s="196"/>
      <c r="L4" s="503"/>
    </row>
    <row r="5" spans="1:12" ht="15">
      <c r="A5" s="584"/>
      <c r="B5" s="593"/>
      <c r="C5" s="594"/>
      <c r="D5" s="597"/>
      <c r="E5" s="598"/>
      <c r="G5" s="578" t="s">
        <v>248</v>
      </c>
      <c r="H5" s="579"/>
      <c r="I5" s="207">
        <v>2906</v>
      </c>
      <c r="J5" s="208" t="s">
        <v>249</v>
      </c>
      <c r="K5" s="196"/>
      <c r="L5" s="503"/>
    </row>
    <row r="6" spans="1:12" ht="15" customHeight="1">
      <c r="A6" s="584"/>
      <c r="B6" s="601" t="s">
        <v>250</v>
      </c>
      <c r="C6" s="601" t="s">
        <v>251</v>
      </c>
      <c r="D6" s="601" t="s">
        <v>250</v>
      </c>
      <c r="E6" s="603" t="s">
        <v>251</v>
      </c>
      <c r="G6" s="578" t="s">
        <v>252</v>
      </c>
      <c r="H6" s="579"/>
      <c r="I6" s="207">
        <v>4675</v>
      </c>
      <c r="J6" s="209">
        <f t="shared" ref="J6:J12" si="0">+(I6-I5)/I5</f>
        <v>0.60874053682037166</v>
      </c>
      <c r="K6" s="196"/>
      <c r="L6" s="503"/>
    </row>
    <row r="7" spans="1:12" ht="15">
      <c r="A7" s="585"/>
      <c r="B7" s="602"/>
      <c r="C7" s="602"/>
      <c r="D7" s="602"/>
      <c r="E7" s="604"/>
      <c r="G7" s="578" t="s">
        <v>253</v>
      </c>
      <c r="H7" s="579"/>
      <c r="I7" s="207">
        <v>5169</v>
      </c>
      <c r="J7" s="209">
        <f t="shared" si="0"/>
        <v>0.10566844919786096</v>
      </c>
      <c r="K7" s="196"/>
      <c r="L7" s="503"/>
    </row>
    <row r="8" spans="1:12" ht="13.5" customHeight="1">
      <c r="A8" s="262" t="s">
        <v>187</v>
      </c>
      <c r="B8" s="268">
        <v>49545</v>
      </c>
      <c r="C8" s="268">
        <v>109846</v>
      </c>
      <c r="D8" s="484">
        <v>4479</v>
      </c>
      <c r="E8" s="269">
        <v>26470</v>
      </c>
      <c r="G8" s="578" t="s">
        <v>298</v>
      </c>
      <c r="H8" s="579"/>
      <c r="I8" s="210">
        <v>5571</v>
      </c>
      <c r="J8" s="209">
        <f t="shared" si="0"/>
        <v>7.7771329077190948E-2</v>
      </c>
      <c r="K8" s="196"/>
      <c r="L8" s="503"/>
    </row>
    <row r="9" spans="1:12" ht="13.5" customHeight="1">
      <c r="A9" s="197" t="s">
        <v>188</v>
      </c>
      <c r="B9" s="270">
        <v>48571</v>
      </c>
      <c r="C9" s="270">
        <v>109002</v>
      </c>
      <c r="D9" s="485">
        <v>6848</v>
      </c>
      <c r="E9" s="271">
        <v>26609</v>
      </c>
      <c r="G9" s="580" t="s">
        <v>254</v>
      </c>
      <c r="H9" s="581"/>
      <c r="I9" s="210">
        <v>6809</v>
      </c>
      <c r="J9" s="211">
        <f t="shared" si="0"/>
        <v>0.22222222222222221</v>
      </c>
      <c r="K9" s="196"/>
      <c r="L9" s="503"/>
    </row>
    <row r="10" spans="1:12" ht="13.5" customHeight="1">
      <c r="A10" s="197" t="s">
        <v>189</v>
      </c>
      <c r="B10" s="270">
        <v>50177</v>
      </c>
      <c r="C10" s="270">
        <v>108012</v>
      </c>
      <c r="D10" s="485">
        <v>6477</v>
      </c>
      <c r="E10" s="271">
        <v>24098</v>
      </c>
      <c r="G10" s="580" t="s">
        <v>294</v>
      </c>
      <c r="H10" s="581"/>
      <c r="I10" s="210">
        <v>7300</v>
      </c>
      <c r="J10" s="211">
        <f t="shared" si="0"/>
        <v>7.2110442061976796E-2</v>
      </c>
      <c r="K10" s="196"/>
      <c r="L10" s="503"/>
    </row>
    <row r="11" spans="1:12" ht="15.75" customHeight="1">
      <c r="A11" s="198" t="s">
        <v>79</v>
      </c>
      <c r="B11" s="272">
        <v>148293</v>
      </c>
      <c r="C11" s="272">
        <v>326860</v>
      </c>
      <c r="D11" s="272">
        <v>17804</v>
      </c>
      <c r="E11" s="273">
        <v>77177</v>
      </c>
      <c r="G11" s="580" t="s">
        <v>295</v>
      </c>
      <c r="H11" s="581"/>
      <c r="I11" s="210">
        <v>8114</v>
      </c>
      <c r="J11" s="211">
        <f t="shared" si="0"/>
        <v>0.11150684931506849</v>
      </c>
      <c r="K11" s="196"/>
      <c r="L11" s="503"/>
    </row>
    <row r="12" spans="1:12" ht="13.5" customHeight="1">
      <c r="A12" s="197" t="s">
        <v>190</v>
      </c>
      <c r="B12" s="270">
        <v>45763</v>
      </c>
      <c r="C12" s="270">
        <v>97343</v>
      </c>
      <c r="D12" s="274">
        <v>5940</v>
      </c>
      <c r="E12" s="271">
        <v>17929</v>
      </c>
      <c r="G12" s="580" t="s">
        <v>334</v>
      </c>
      <c r="H12" s="581"/>
      <c r="I12" s="210">
        <v>8671</v>
      </c>
      <c r="J12" s="211">
        <f t="shared" si="0"/>
        <v>6.8646783337441453E-2</v>
      </c>
      <c r="K12" s="196"/>
      <c r="L12" s="503"/>
    </row>
    <row r="13" spans="1:12" ht="13.5" customHeight="1">
      <c r="A13" s="197" t="s">
        <v>191</v>
      </c>
      <c r="B13" s="270">
        <v>42396</v>
      </c>
      <c r="C13" s="270">
        <v>91190</v>
      </c>
      <c r="D13" s="274">
        <v>4503</v>
      </c>
      <c r="E13" s="271">
        <v>17771</v>
      </c>
      <c r="G13" s="580" t="s">
        <v>356</v>
      </c>
      <c r="H13" s="581"/>
      <c r="I13" s="210">
        <v>9018</v>
      </c>
      <c r="J13" s="211">
        <f>+(I13-I12)/I12</f>
        <v>4.0018452312305386E-2</v>
      </c>
      <c r="K13" s="196"/>
      <c r="L13" s="503"/>
    </row>
    <row r="14" spans="1:12" ht="13.5" customHeight="1">
      <c r="A14" s="197" t="s">
        <v>192</v>
      </c>
      <c r="B14" s="270">
        <v>36366</v>
      </c>
      <c r="C14" s="270">
        <v>82164</v>
      </c>
      <c r="D14" s="270">
        <v>2665</v>
      </c>
      <c r="E14" s="275">
        <v>11964</v>
      </c>
      <c r="G14" s="504"/>
      <c r="H14" s="196"/>
      <c r="I14" s="196"/>
      <c r="J14" s="196"/>
      <c r="K14" s="196"/>
      <c r="L14" s="503"/>
    </row>
    <row r="15" spans="1:12" ht="15.75" customHeight="1">
      <c r="A15" s="199" t="s">
        <v>80</v>
      </c>
      <c r="B15" s="272">
        <v>124525</v>
      </c>
      <c r="C15" s="272">
        <v>270697</v>
      </c>
      <c r="D15" s="272">
        <v>13108</v>
      </c>
      <c r="E15" s="273">
        <v>47664</v>
      </c>
      <c r="G15" s="505"/>
      <c r="H15" s="501"/>
      <c r="I15" s="501"/>
      <c r="J15" s="501"/>
      <c r="K15" s="501"/>
      <c r="L15" s="506"/>
    </row>
    <row r="16" spans="1:12" ht="13.5" customHeight="1">
      <c r="A16" s="197" t="s">
        <v>180</v>
      </c>
      <c r="B16" s="270">
        <v>32960</v>
      </c>
      <c r="C16" s="270">
        <v>76632</v>
      </c>
      <c r="D16" s="270">
        <v>3531</v>
      </c>
      <c r="E16" s="275">
        <v>14014</v>
      </c>
      <c r="G16" s="507"/>
      <c r="H16" s="502"/>
      <c r="I16" s="502"/>
      <c r="J16" s="502"/>
      <c r="K16" s="502"/>
      <c r="L16" s="508"/>
    </row>
    <row r="17" spans="1:14" ht="13.5" customHeight="1">
      <c r="A17" s="197" t="s">
        <v>193</v>
      </c>
      <c r="B17" s="270">
        <v>33628</v>
      </c>
      <c r="C17" s="270">
        <v>77242</v>
      </c>
      <c r="D17" s="270">
        <v>7417</v>
      </c>
      <c r="E17" s="275">
        <v>20350</v>
      </c>
      <c r="G17" s="507"/>
      <c r="H17" s="502"/>
      <c r="I17" s="502"/>
      <c r="J17" s="502"/>
      <c r="K17" s="502"/>
      <c r="L17" s="508"/>
    </row>
    <row r="18" spans="1:14" ht="13.5" customHeight="1">
      <c r="A18" s="197" t="s">
        <v>194</v>
      </c>
      <c r="B18" s="270">
        <v>45285</v>
      </c>
      <c r="C18" s="270">
        <v>99432</v>
      </c>
      <c r="D18" s="270">
        <v>3212</v>
      </c>
      <c r="E18" s="275">
        <v>19808</v>
      </c>
      <c r="G18" s="507"/>
      <c r="H18" s="502"/>
      <c r="I18" s="502"/>
      <c r="J18" s="502"/>
      <c r="K18" s="502"/>
      <c r="L18" s="508"/>
    </row>
    <row r="19" spans="1:14" ht="15.75" customHeight="1">
      <c r="A19" s="199" t="s">
        <v>81</v>
      </c>
      <c r="B19" s="272">
        <v>111873</v>
      </c>
      <c r="C19" s="272">
        <v>253306</v>
      </c>
      <c r="D19" s="272">
        <v>14160</v>
      </c>
      <c r="E19" s="273">
        <v>54172</v>
      </c>
      <c r="G19" s="507"/>
      <c r="H19" s="502"/>
      <c r="I19" s="502"/>
      <c r="J19" s="502"/>
      <c r="K19" s="502"/>
      <c r="L19" s="508"/>
    </row>
    <row r="20" spans="1:14" ht="13.5" customHeight="1">
      <c r="A20" s="197" t="s">
        <v>195</v>
      </c>
      <c r="B20" s="270">
        <v>52230</v>
      </c>
      <c r="C20" s="270">
        <v>113612</v>
      </c>
      <c r="D20" s="270">
        <v>3969</v>
      </c>
      <c r="E20" s="275">
        <v>23173</v>
      </c>
      <c r="G20" s="507"/>
      <c r="H20" s="502"/>
      <c r="I20" s="502"/>
      <c r="J20" s="502"/>
      <c r="K20" s="502"/>
      <c r="L20" s="508"/>
      <c r="N20" s="200"/>
    </row>
    <row r="21" spans="1:14" ht="13.5" customHeight="1">
      <c r="A21" s="197" t="s">
        <v>196</v>
      </c>
      <c r="B21" s="270">
        <v>43777</v>
      </c>
      <c r="C21" s="270">
        <v>95562</v>
      </c>
      <c r="D21" s="270">
        <v>3536</v>
      </c>
      <c r="E21" s="275">
        <v>19708</v>
      </c>
      <c r="G21" s="507"/>
      <c r="H21" s="502"/>
      <c r="I21" s="502"/>
      <c r="J21" s="502"/>
      <c r="K21" s="502"/>
      <c r="L21" s="508"/>
      <c r="M21" s="257"/>
      <c r="N21" s="200"/>
    </row>
    <row r="22" spans="1:14" ht="13.5" customHeight="1">
      <c r="A22" s="197" t="s">
        <v>197</v>
      </c>
      <c r="B22" s="270">
        <v>43166</v>
      </c>
      <c r="C22" s="270">
        <v>92464</v>
      </c>
      <c r="D22" s="270">
        <v>3219</v>
      </c>
      <c r="E22" s="275">
        <v>17094</v>
      </c>
      <c r="G22" s="525"/>
      <c r="H22" s="526"/>
      <c r="I22" s="196"/>
      <c r="J22" s="196"/>
      <c r="K22" s="196"/>
      <c r="L22" s="503"/>
    </row>
    <row r="23" spans="1:14" ht="15.75" customHeight="1">
      <c r="A23" s="201" t="s">
        <v>82</v>
      </c>
      <c r="B23" s="272">
        <v>139173</v>
      </c>
      <c r="C23" s="272">
        <v>301638</v>
      </c>
      <c r="D23" s="272">
        <v>10724</v>
      </c>
      <c r="E23" s="273">
        <v>59975</v>
      </c>
      <c r="G23" s="525"/>
      <c r="H23" s="526"/>
      <c r="I23" s="196"/>
      <c r="J23" s="196"/>
      <c r="K23" s="196"/>
      <c r="L23" s="503"/>
    </row>
    <row r="24" spans="1:14" ht="21.75" customHeight="1">
      <c r="A24" s="202" t="s">
        <v>353</v>
      </c>
      <c r="B24" s="276">
        <v>523864</v>
      </c>
      <c r="C24" s="276">
        <v>1152501</v>
      </c>
      <c r="D24" s="217">
        <v>55796</v>
      </c>
      <c r="E24" s="263">
        <v>238988</v>
      </c>
      <c r="G24" s="525"/>
      <c r="H24" s="526"/>
      <c r="I24" s="196"/>
      <c r="J24" s="196"/>
      <c r="K24" s="196"/>
      <c r="L24" s="503"/>
    </row>
    <row r="25" spans="1:14">
      <c r="A25" s="203"/>
      <c r="B25" s="204"/>
      <c r="C25" s="204"/>
      <c r="D25" s="204"/>
      <c r="E25" s="264"/>
      <c r="G25" s="525"/>
      <c r="H25" s="526"/>
      <c r="I25" s="196"/>
      <c r="J25" s="196"/>
      <c r="K25" s="196"/>
      <c r="L25" s="503"/>
    </row>
    <row r="26" spans="1:14">
      <c r="A26" s="205" t="s">
        <v>331</v>
      </c>
      <c r="B26" s="277">
        <v>507616</v>
      </c>
      <c r="C26" s="277">
        <v>2741942</v>
      </c>
      <c r="D26" s="278">
        <v>57086</v>
      </c>
      <c r="E26" s="278">
        <v>324070</v>
      </c>
      <c r="G26" s="525"/>
      <c r="H26" s="526"/>
      <c r="I26" s="196"/>
      <c r="J26" s="196"/>
      <c r="K26" s="196"/>
      <c r="L26" s="503"/>
    </row>
    <row r="27" spans="1:14" ht="20.25" customHeight="1">
      <c r="A27" s="206" t="s">
        <v>354</v>
      </c>
      <c r="B27" s="279">
        <f>+(B24-B26)/B26</f>
        <v>3.2008447330265401E-2</v>
      </c>
      <c r="C27" s="279">
        <f>+(C24-C26)/C26</f>
        <v>-0.57967710476735101</v>
      </c>
      <c r="D27" s="280">
        <f>+(D24-D26)/D26</f>
        <v>-2.2597484497074591E-2</v>
      </c>
      <c r="E27" s="281">
        <f>+(E24-E26)/E26</f>
        <v>-0.26254204338568826</v>
      </c>
      <c r="G27" s="525"/>
      <c r="H27" s="526"/>
      <c r="I27" s="196"/>
      <c r="J27" s="196"/>
      <c r="K27" s="196"/>
      <c r="L27" s="503"/>
    </row>
    <row r="28" spans="1:14" ht="21" customHeight="1">
      <c r="G28" s="525"/>
      <c r="H28" s="526"/>
      <c r="I28" s="196"/>
      <c r="J28" s="196"/>
      <c r="K28" s="196"/>
      <c r="L28" s="503"/>
    </row>
    <row r="29" spans="1:14">
      <c r="G29" s="525"/>
      <c r="H29" s="526"/>
      <c r="I29" s="196"/>
      <c r="J29" s="196"/>
      <c r="K29" s="196"/>
      <c r="L29" s="503"/>
    </row>
    <row r="30" spans="1:14">
      <c r="G30" s="525"/>
      <c r="H30" s="526"/>
      <c r="I30" s="196"/>
      <c r="J30" s="196"/>
      <c r="K30" s="196"/>
      <c r="L30" s="503"/>
    </row>
    <row r="31" spans="1:14">
      <c r="G31" s="525"/>
      <c r="H31" s="526"/>
      <c r="I31" s="196"/>
      <c r="J31" s="196"/>
      <c r="K31" s="196"/>
      <c r="L31" s="503"/>
    </row>
    <row r="32" spans="1:14">
      <c r="G32" s="504"/>
      <c r="H32" s="196"/>
      <c r="I32" s="196"/>
      <c r="J32" s="196"/>
      <c r="K32" s="196"/>
      <c r="L32" s="503"/>
      <c r="N32" s="200"/>
    </row>
    <row r="33" spans="7:14">
      <c r="G33" s="527"/>
      <c r="H33" s="528"/>
      <c r="I33" s="528"/>
      <c r="J33" s="528"/>
      <c r="K33" s="528"/>
      <c r="L33" s="529"/>
      <c r="N33" s="200"/>
    </row>
    <row r="34" spans="7:14">
      <c r="N34" s="200"/>
    </row>
    <row r="35" spans="7:14">
      <c r="N35" s="200"/>
    </row>
    <row r="36" spans="7:14">
      <c r="N36" s="200"/>
    </row>
    <row r="37" spans="7:14">
      <c r="N37" s="200"/>
    </row>
    <row r="38" spans="7:14">
      <c r="N38" s="200"/>
    </row>
    <row r="39" spans="7:14">
      <c r="N39" s="200"/>
    </row>
    <row r="40" spans="7:14">
      <c r="N40" s="200"/>
    </row>
  </sheetData>
  <mergeCells count="20">
    <mergeCell ref="A1:L1"/>
    <mergeCell ref="A3:A7"/>
    <mergeCell ref="B3:E3"/>
    <mergeCell ref="G3:L3"/>
    <mergeCell ref="B4:C5"/>
    <mergeCell ref="D4:E5"/>
    <mergeCell ref="G4:J4"/>
    <mergeCell ref="G5:H5"/>
    <mergeCell ref="B6:B7"/>
    <mergeCell ref="C6:C7"/>
    <mergeCell ref="G6:H6"/>
    <mergeCell ref="G7:H7"/>
    <mergeCell ref="D6:D7"/>
    <mergeCell ref="E6:E7"/>
    <mergeCell ref="G8:H8"/>
    <mergeCell ref="G9:H9"/>
    <mergeCell ref="G11:H11"/>
    <mergeCell ref="G12:H12"/>
    <mergeCell ref="G13:H13"/>
    <mergeCell ref="G10:H10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Q20"/>
  <sheetViews>
    <sheetView zoomScale="70" zoomScaleNormal="70" workbookViewId="0">
      <selection activeCell="K31" sqref="K31"/>
    </sheetView>
  </sheetViews>
  <sheetFormatPr baseColWidth="10" defaultRowHeight="12.75"/>
  <cols>
    <col min="1" max="1" width="13.5703125" customWidth="1"/>
    <col min="2" max="2" width="6.85546875" customWidth="1"/>
    <col min="3" max="3" width="7.140625" bestFit="1" customWidth="1"/>
    <col min="4" max="16" width="6.85546875" customWidth="1"/>
    <col min="17" max="17" width="12.140625" customWidth="1"/>
  </cols>
  <sheetData>
    <row r="1" spans="1:17" ht="15.75">
      <c r="A1" s="605" t="s">
        <v>336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  <c r="N1" s="605"/>
      <c r="O1" s="605"/>
      <c r="P1" s="605"/>
    </row>
    <row r="2" spans="1:17" ht="34.35" customHeight="1"/>
    <row r="3" spans="1:17" ht="72.599999999999994" customHeight="1">
      <c r="A3" s="27"/>
      <c r="B3" s="28" t="s">
        <v>90</v>
      </c>
      <c r="C3" s="29" t="s">
        <v>89</v>
      </c>
      <c r="D3" s="28" t="s">
        <v>19</v>
      </c>
      <c r="E3" s="28" t="s">
        <v>16</v>
      </c>
      <c r="F3" s="28" t="s">
        <v>88</v>
      </c>
      <c r="G3" s="28" t="s">
        <v>17</v>
      </c>
      <c r="H3" s="28" t="s">
        <v>86</v>
      </c>
      <c r="I3" s="28" t="s">
        <v>91</v>
      </c>
      <c r="J3" s="28" t="s">
        <v>92</v>
      </c>
      <c r="K3" s="28" t="s">
        <v>85</v>
      </c>
      <c r="L3" s="29" t="s">
        <v>93</v>
      </c>
      <c r="M3" s="28" t="s">
        <v>21</v>
      </c>
      <c r="N3" s="28" t="s">
        <v>22</v>
      </c>
      <c r="O3" s="28" t="s">
        <v>87</v>
      </c>
      <c r="P3" s="28" t="s">
        <v>84</v>
      </c>
      <c r="Q3" s="30" t="s">
        <v>23</v>
      </c>
    </row>
    <row r="4" spans="1:17" ht="16.7" customHeight="1">
      <c r="A4" s="31" t="s">
        <v>60</v>
      </c>
      <c r="B4" s="433">
        <v>179</v>
      </c>
      <c r="C4" s="433">
        <v>99</v>
      </c>
      <c r="D4" s="433">
        <v>886</v>
      </c>
      <c r="E4" s="433">
        <v>0</v>
      </c>
      <c r="F4" s="433">
        <v>81</v>
      </c>
      <c r="G4" s="433">
        <v>96</v>
      </c>
      <c r="H4" s="433">
        <v>58</v>
      </c>
      <c r="I4" s="433">
        <v>27</v>
      </c>
      <c r="J4" s="433">
        <v>51</v>
      </c>
      <c r="K4" s="433">
        <v>10</v>
      </c>
      <c r="L4" s="285">
        <v>100</v>
      </c>
      <c r="M4" s="433">
        <v>37</v>
      </c>
      <c r="N4" s="433">
        <v>32</v>
      </c>
      <c r="O4" s="433">
        <v>88</v>
      </c>
      <c r="P4" s="286">
        <v>185</v>
      </c>
      <c r="Q4" s="287">
        <v>1929</v>
      </c>
    </row>
    <row r="5" spans="1:17" ht="16.7" customHeight="1">
      <c r="A5" s="31" t="s">
        <v>61</v>
      </c>
      <c r="B5" s="433">
        <v>731</v>
      </c>
      <c r="C5" s="433">
        <v>391</v>
      </c>
      <c r="D5" s="433">
        <v>3265</v>
      </c>
      <c r="E5" s="433">
        <v>19</v>
      </c>
      <c r="F5" s="433">
        <v>371</v>
      </c>
      <c r="G5" s="433">
        <v>309</v>
      </c>
      <c r="H5" s="433">
        <v>337</v>
      </c>
      <c r="I5" s="433">
        <v>116</v>
      </c>
      <c r="J5" s="433">
        <v>225</v>
      </c>
      <c r="K5" s="433">
        <v>55</v>
      </c>
      <c r="L5" s="285">
        <v>346</v>
      </c>
      <c r="M5" s="433">
        <v>54</v>
      </c>
      <c r="N5" s="433">
        <v>92</v>
      </c>
      <c r="O5" s="433">
        <v>484</v>
      </c>
      <c r="P5" s="286">
        <v>598</v>
      </c>
      <c r="Q5" s="287">
        <v>7393</v>
      </c>
    </row>
    <row r="6" spans="1:17" ht="16.7" customHeight="1">
      <c r="A6" s="31" t="s">
        <v>62</v>
      </c>
      <c r="B6" s="433">
        <v>1231</v>
      </c>
      <c r="C6" s="433">
        <v>708</v>
      </c>
      <c r="D6" s="433">
        <v>5989</v>
      </c>
      <c r="E6" s="433">
        <v>45</v>
      </c>
      <c r="F6" s="433">
        <v>586</v>
      </c>
      <c r="G6" s="433">
        <v>523</v>
      </c>
      <c r="H6" s="433">
        <v>566</v>
      </c>
      <c r="I6" s="433">
        <v>197</v>
      </c>
      <c r="J6" s="433">
        <v>329</v>
      </c>
      <c r="K6" s="433">
        <v>110</v>
      </c>
      <c r="L6" s="285">
        <v>593</v>
      </c>
      <c r="M6" s="433">
        <v>106</v>
      </c>
      <c r="N6" s="433">
        <v>169</v>
      </c>
      <c r="O6" s="433">
        <v>895</v>
      </c>
      <c r="P6" s="286">
        <v>1131</v>
      </c>
      <c r="Q6" s="287">
        <v>13178</v>
      </c>
    </row>
    <row r="7" spans="1:17" ht="16.7" customHeight="1">
      <c r="A7" s="31" t="s">
        <v>63</v>
      </c>
      <c r="B7" s="433">
        <v>486</v>
      </c>
      <c r="C7" s="433">
        <v>391</v>
      </c>
      <c r="D7" s="433">
        <v>2598</v>
      </c>
      <c r="E7" s="433">
        <v>6</v>
      </c>
      <c r="F7" s="433">
        <v>304</v>
      </c>
      <c r="G7" s="433">
        <v>262</v>
      </c>
      <c r="H7" s="433">
        <v>282</v>
      </c>
      <c r="I7" s="433">
        <v>131</v>
      </c>
      <c r="J7" s="433">
        <v>183</v>
      </c>
      <c r="K7" s="433">
        <v>29</v>
      </c>
      <c r="L7" s="285">
        <v>311</v>
      </c>
      <c r="M7" s="433">
        <v>72</v>
      </c>
      <c r="N7" s="433">
        <v>69</v>
      </c>
      <c r="O7" s="433">
        <v>389</v>
      </c>
      <c r="P7" s="286">
        <v>620</v>
      </c>
      <c r="Q7" s="287">
        <v>6133</v>
      </c>
    </row>
    <row r="8" spans="1:17" ht="16.7" customHeight="1">
      <c r="A8" s="31" t="s">
        <v>64</v>
      </c>
      <c r="B8" s="433">
        <v>387</v>
      </c>
      <c r="C8" s="433">
        <v>261</v>
      </c>
      <c r="D8" s="433">
        <v>1859</v>
      </c>
      <c r="E8" s="433">
        <v>1</v>
      </c>
      <c r="F8" s="433">
        <v>201</v>
      </c>
      <c r="G8" s="433">
        <v>229</v>
      </c>
      <c r="H8" s="433">
        <v>250</v>
      </c>
      <c r="I8" s="433">
        <v>113</v>
      </c>
      <c r="J8" s="433">
        <v>141</v>
      </c>
      <c r="K8" s="433">
        <v>18</v>
      </c>
      <c r="L8" s="285">
        <v>249</v>
      </c>
      <c r="M8" s="433">
        <v>58</v>
      </c>
      <c r="N8" s="433">
        <v>53</v>
      </c>
      <c r="O8" s="433">
        <v>265</v>
      </c>
      <c r="P8" s="286">
        <v>504</v>
      </c>
      <c r="Q8" s="287">
        <v>4589</v>
      </c>
    </row>
    <row r="9" spans="1:17" ht="16.7" customHeight="1">
      <c r="A9" s="31" t="s">
        <v>65</v>
      </c>
      <c r="B9" s="433">
        <v>395</v>
      </c>
      <c r="C9" s="433">
        <v>315</v>
      </c>
      <c r="D9" s="433">
        <v>1465</v>
      </c>
      <c r="E9" s="433">
        <v>3</v>
      </c>
      <c r="F9" s="433">
        <v>196</v>
      </c>
      <c r="G9" s="433">
        <v>180</v>
      </c>
      <c r="H9" s="433">
        <v>208</v>
      </c>
      <c r="I9" s="433">
        <v>69</v>
      </c>
      <c r="J9" s="433">
        <v>107</v>
      </c>
      <c r="K9" s="433">
        <v>4</v>
      </c>
      <c r="L9" s="285">
        <v>227</v>
      </c>
      <c r="M9" s="433">
        <v>44</v>
      </c>
      <c r="N9" s="433">
        <v>49</v>
      </c>
      <c r="O9" s="433">
        <v>290</v>
      </c>
      <c r="P9" s="286">
        <v>426</v>
      </c>
      <c r="Q9" s="287">
        <v>3978</v>
      </c>
    </row>
    <row r="10" spans="1:17" ht="16.7" customHeight="1">
      <c r="A10" s="31" t="s">
        <v>66</v>
      </c>
      <c r="B10" s="433">
        <v>408</v>
      </c>
      <c r="C10" s="433">
        <v>165</v>
      </c>
      <c r="D10" s="433">
        <v>1808</v>
      </c>
      <c r="E10" s="433">
        <v>18</v>
      </c>
      <c r="F10" s="433">
        <v>132</v>
      </c>
      <c r="G10" s="433">
        <v>226</v>
      </c>
      <c r="H10" s="433">
        <v>219</v>
      </c>
      <c r="I10" s="433">
        <v>95</v>
      </c>
      <c r="J10" s="433">
        <v>144</v>
      </c>
      <c r="K10" s="433">
        <v>12</v>
      </c>
      <c r="L10" s="285">
        <v>145</v>
      </c>
      <c r="M10" s="433">
        <v>55</v>
      </c>
      <c r="N10" s="433">
        <v>42</v>
      </c>
      <c r="O10" s="433">
        <v>246</v>
      </c>
      <c r="P10" s="286">
        <v>345</v>
      </c>
      <c r="Q10" s="287">
        <v>4060</v>
      </c>
    </row>
    <row r="11" spans="1:17" ht="16.7" customHeight="1">
      <c r="A11" s="31" t="s">
        <v>67</v>
      </c>
      <c r="B11" s="433">
        <v>314</v>
      </c>
      <c r="C11" s="433">
        <v>415</v>
      </c>
      <c r="D11" s="433">
        <v>2191</v>
      </c>
      <c r="E11" s="433">
        <v>168</v>
      </c>
      <c r="F11" s="433">
        <v>326</v>
      </c>
      <c r="G11" s="433">
        <v>161</v>
      </c>
      <c r="H11" s="433">
        <v>220</v>
      </c>
      <c r="I11" s="433">
        <v>83</v>
      </c>
      <c r="J11" s="433">
        <v>47</v>
      </c>
      <c r="K11" s="433">
        <v>86</v>
      </c>
      <c r="L11" s="285">
        <v>371</v>
      </c>
      <c r="M11" s="433">
        <v>39</v>
      </c>
      <c r="N11" s="433">
        <v>69</v>
      </c>
      <c r="O11" s="433">
        <v>190</v>
      </c>
      <c r="P11" s="286">
        <v>485</v>
      </c>
      <c r="Q11" s="287">
        <v>5165</v>
      </c>
    </row>
    <row r="12" spans="1:17" ht="16.7" customHeight="1">
      <c r="A12" s="31" t="s">
        <v>68</v>
      </c>
      <c r="B12" s="433">
        <v>736</v>
      </c>
      <c r="C12" s="433">
        <v>532</v>
      </c>
      <c r="D12" s="433">
        <v>3841</v>
      </c>
      <c r="E12" s="433">
        <v>47</v>
      </c>
      <c r="F12" s="433">
        <v>409</v>
      </c>
      <c r="G12" s="433">
        <v>410</v>
      </c>
      <c r="H12" s="433">
        <v>388</v>
      </c>
      <c r="I12" s="433">
        <v>150</v>
      </c>
      <c r="J12" s="433">
        <v>282</v>
      </c>
      <c r="K12" s="433">
        <v>367</v>
      </c>
      <c r="L12" s="285">
        <v>468</v>
      </c>
      <c r="M12" s="433">
        <v>112</v>
      </c>
      <c r="N12" s="433">
        <v>132</v>
      </c>
      <c r="O12" s="433">
        <v>534</v>
      </c>
      <c r="P12" s="286">
        <v>848</v>
      </c>
      <c r="Q12" s="287">
        <v>9256</v>
      </c>
    </row>
    <row r="13" spans="1:17" ht="16.7" customHeight="1">
      <c r="A13" s="31" t="s">
        <v>69</v>
      </c>
      <c r="B13" s="433">
        <v>753</v>
      </c>
      <c r="C13" s="433">
        <v>497</v>
      </c>
      <c r="D13" s="433">
        <v>4246</v>
      </c>
      <c r="E13" s="433">
        <v>28</v>
      </c>
      <c r="F13" s="433">
        <v>380</v>
      </c>
      <c r="G13" s="433">
        <v>406</v>
      </c>
      <c r="H13" s="433">
        <v>456</v>
      </c>
      <c r="I13" s="433">
        <v>152</v>
      </c>
      <c r="J13" s="433">
        <v>299</v>
      </c>
      <c r="K13" s="433">
        <v>389</v>
      </c>
      <c r="L13" s="285">
        <v>414</v>
      </c>
      <c r="M13" s="433">
        <v>94</v>
      </c>
      <c r="N13" s="433">
        <v>117</v>
      </c>
      <c r="O13" s="433">
        <v>635</v>
      </c>
      <c r="P13" s="286">
        <v>920</v>
      </c>
      <c r="Q13" s="287">
        <v>9786</v>
      </c>
    </row>
    <row r="14" spans="1:17" ht="16.7" customHeight="1">
      <c r="A14" s="31" t="s">
        <v>70</v>
      </c>
      <c r="B14" s="433">
        <v>601</v>
      </c>
      <c r="C14" s="433">
        <v>387</v>
      </c>
      <c r="D14" s="433">
        <v>3434</v>
      </c>
      <c r="E14" s="433">
        <v>24</v>
      </c>
      <c r="F14" s="433">
        <v>309</v>
      </c>
      <c r="G14" s="433">
        <v>248</v>
      </c>
      <c r="H14" s="433">
        <v>338</v>
      </c>
      <c r="I14" s="433">
        <v>148</v>
      </c>
      <c r="J14" s="433">
        <v>200</v>
      </c>
      <c r="K14" s="433">
        <v>457</v>
      </c>
      <c r="L14" s="285">
        <v>322</v>
      </c>
      <c r="M14" s="433">
        <v>87</v>
      </c>
      <c r="N14" s="433">
        <v>106</v>
      </c>
      <c r="O14" s="433">
        <v>569</v>
      </c>
      <c r="P14" s="286">
        <v>678</v>
      </c>
      <c r="Q14" s="287">
        <v>7908</v>
      </c>
    </row>
    <row r="15" spans="1:17" ht="16.7" customHeight="1">
      <c r="A15" s="31" t="s">
        <v>71</v>
      </c>
      <c r="B15" s="433">
        <v>502</v>
      </c>
      <c r="C15" s="433">
        <v>270</v>
      </c>
      <c r="D15" s="433">
        <v>2321</v>
      </c>
      <c r="E15" s="433">
        <v>8</v>
      </c>
      <c r="F15" s="433">
        <v>236</v>
      </c>
      <c r="G15" s="433">
        <v>227</v>
      </c>
      <c r="H15" s="433">
        <v>273</v>
      </c>
      <c r="I15" s="433">
        <v>107</v>
      </c>
      <c r="J15" s="433">
        <v>199</v>
      </c>
      <c r="K15" s="433">
        <v>366</v>
      </c>
      <c r="L15" s="285">
        <v>249</v>
      </c>
      <c r="M15" s="433">
        <v>44</v>
      </c>
      <c r="N15" s="433">
        <v>77</v>
      </c>
      <c r="O15" s="433">
        <v>483</v>
      </c>
      <c r="P15" s="286">
        <v>509</v>
      </c>
      <c r="Q15" s="287">
        <v>5871</v>
      </c>
    </row>
    <row r="16" spans="1:17">
      <c r="A16" s="445" t="s">
        <v>337</v>
      </c>
      <c r="B16" s="288">
        <v>5274</v>
      </c>
      <c r="C16" s="288">
        <v>3509</v>
      </c>
      <c r="D16" s="288">
        <v>28548</v>
      </c>
      <c r="E16" s="288">
        <v>276</v>
      </c>
      <c r="F16" s="288">
        <v>2776</v>
      </c>
      <c r="G16" s="288">
        <v>2597</v>
      </c>
      <c r="H16" s="288">
        <v>2885</v>
      </c>
      <c r="I16" s="288">
        <v>1129</v>
      </c>
      <c r="J16" s="288">
        <v>1740</v>
      </c>
      <c r="K16" s="288">
        <v>1728</v>
      </c>
      <c r="L16" s="288">
        <v>3096</v>
      </c>
      <c r="M16" s="288">
        <v>636</v>
      </c>
      <c r="N16" s="288">
        <v>788</v>
      </c>
      <c r="O16" s="288">
        <v>4282</v>
      </c>
      <c r="P16" s="288">
        <v>5911</v>
      </c>
      <c r="Q16" s="287">
        <v>65175</v>
      </c>
    </row>
    <row r="17" spans="1:17">
      <c r="A17" s="455">
        <v>2023</v>
      </c>
      <c r="B17" s="458">
        <v>5164</v>
      </c>
      <c r="C17" s="458">
        <v>3530</v>
      </c>
      <c r="D17" s="458">
        <v>27989</v>
      </c>
      <c r="E17" s="458">
        <v>508</v>
      </c>
      <c r="F17" s="458">
        <v>2989</v>
      </c>
      <c r="G17" s="458">
        <v>2495</v>
      </c>
      <c r="H17" s="458">
        <v>3023</v>
      </c>
      <c r="I17" s="458">
        <v>1148</v>
      </c>
      <c r="J17" s="458">
        <v>1753</v>
      </c>
      <c r="K17" s="458">
        <v>4969</v>
      </c>
      <c r="L17" s="458">
        <v>2825</v>
      </c>
      <c r="M17" s="458">
        <v>679</v>
      </c>
      <c r="N17" s="458">
        <v>781</v>
      </c>
      <c r="O17" s="458">
        <v>4111</v>
      </c>
      <c r="P17" s="458">
        <v>6090</v>
      </c>
      <c r="Q17" s="459">
        <v>68054</v>
      </c>
    </row>
    <row r="20" spans="1:17">
      <c r="C20" s="2"/>
      <c r="D20" s="2"/>
      <c r="E20" s="2"/>
    </row>
  </sheetData>
  <mergeCells count="1">
    <mergeCell ref="A1:P1"/>
  </mergeCells>
  <printOptions horizontalCentered="1"/>
  <pageMargins left="0.78740157480314965" right="0.19685039370078741" top="0.86614173228346458" bottom="0.19685039370078741" header="0.31496062992125984" footer="0.19685039370078741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34"/>
  <sheetViews>
    <sheetView zoomScale="70" zoomScaleNormal="70" workbookViewId="0">
      <selection activeCell="K31" sqref="K31"/>
    </sheetView>
  </sheetViews>
  <sheetFormatPr baseColWidth="10" defaultColWidth="11.42578125" defaultRowHeight="12.75"/>
  <cols>
    <col min="1" max="1" width="14.85546875" style="9" customWidth="1"/>
    <col min="2" max="16" width="6.5703125" style="9" customWidth="1"/>
    <col min="17" max="17" width="7.5703125" style="9" customWidth="1"/>
    <col min="18" max="18" width="7.140625" style="9" customWidth="1"/>
    <col min="19" max="19" width="8.140625" style="9" bestFit="1" customWidth="1"/>
    <col min="20" max="16384" width="11.42578125" style="9"/>
  </cols>
  <sheetData>
    <row r="1" spans="1:18" ht="25.7" customHeight="1">
      <c r="A1" s="606" t="s">
        <v>338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  <c r="Q1" s="606"/>
      <c r="R1" s="606"/>
    </row>
    <row r="2" spans="1:18" ht="54" customHeight="1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</row>
    <row r="3" spans="1:18" ht="77.45" customHeight="1">
      <c r="A3" s="176"/>
      <c r="B3" s="29" t="s">
        <v>90</v>
      </c>
      <c r="C3" s="29" t="s">
        <v>89</v>
      </c>
      <c r="D3" s="29" t="s">
        <v>19</v>
      </c>
      <c r="E3" s="29" t="s">
        <v>16</v>
      </c>
      <c r="F3" s="29" t="s">
        <v>88</v>
      </c>
      <c r="G3" s="29" t="s">
        <v>17</v>
      </c>
      <c r="H3" s="29" t="s">
        <v>86</v>
      </c>
      <c r="I3" s="29" t="s">
        <v>91</v>
      </c>
      <c r="J3" s="29" t="s">
        <v>92</v>
      </c>
      <c r="K3" s="29" t="s">
        <v>85</v>
      </c>
      <c r="L3" s="29" t="s">
        <v>93</v>
      </c>
      <c r="M3" s="29" t="s">
        <v>21</v>
      </c>
      <c r="N3" s="29" t="s">
        <v>22</v>
      </c>
      <c r="O3" s="29" t="s">
        <v>87</v>
      </c>
      <c r="P3" s="29" t="s">
        <v>84</v>
      </c>
      <c r="Q3" s="465" t="s">
        <v>23</v>
      </c>
    </row>
    <row r="4" spans="1:18" ht="14.45" customHeight="1">
      <c r="A4" s="35" t="s">
        <v>60</v>
      </c>
      <c r="B4" s="433">
        <v>4160</v>
      </c>
      <c r="C4" s="433">
        <v>2731</v>
      </c>
      <c r="D4" s="433">
        <v>19576</v>
      </c>
      <c r="E4" s="433">
        <v>212</v>
      </c>
      <c r="F4" s="433">
        <v>2340</v>
      </c>
      <c r="G4" s="433">
        <v>2092</v>
      </c>
      <c r="H4" s="433">
        <v>2240</v>
      </c>
      <c r="I4" s="433">
        <v>854</v>
      </c>
      <c r="J4" s="433">
        <v>1556</v>
      </c>
      <c r="K4" s="433">
        <v>3991</v>
      </c>
      <c r="L4" s="433">
        <v>2248</v>
      </c>
      <c r="M4" s="433">
        <v>524</v>
      </c>
      <c r="N4" s="433">
        <v>653</v>
      </c>
      <c r="O4" s="433">
        <v>3055</v>
      </c>
      <c r="P4" s="433">
        <v>4638</v>
      </c>
      <c r="Q4" s="388">
        <v>50870</v>
      </c>
    </row>
    <row r="5" spans="1:18" ht="14.45" customHeight="1">
      <c r="A5" s="35" t="s">
        <v>61</v>
      </c>
      <c r="B5" s="433">
        <v>4179</v>
      </c>
      <c r="C5" s="433">
        <v>2777</v>
      </c>
      <c r="D5" s="433">
        <v>19965</v>
      </c>
      <c r="E5" s="433">
        <v>219</v>
      </c>
      <c r="F5" s="433">
        <v>2287</v>
      </c>
      <c r="G5" s="433">
        <v>2091</v>
      </c>
      <c r="H5" s="433">
        <v>2245</v>
      </c>
      <c r="I5" s="433">
        <v>860</v>
      </c>
      <c r="J5" s="433">
        <v>1551</v>
      </c>
      <c r="K5" s="433">
        <v>4034</v>
      </c>
      <c r="L5" s="433">
        <v>2275</v>
      </c>
      <c r="M5" s="433">
        <v>530</v>
      </c>
      <c r="N5" s="433">
        <v>665</v>
      </c>
      <c r="O5" s="433">
        <v>3077</v>
      </c>
      <c r="P5" s="433">
        <v>4618</v>
      </c>
      <c r="Q5" s="388">
        <v>51373</v>
      </c>
    </row>
    <row r="6" spans="1:18" ht="14.45" customHeight="1">
      <c r="A6" s="35" t="s">
        <v>62</v>
      </c>
      <c r="B6" s="433">
        <v>4195</v>
      </c>
      <c r="C6" s="433">
        <v>2770</v>
      </c>
      <c r="D6" s="433">
        <v>19936</v>
      </c>
      <c r="E6" s="433">
        <v>234</v>
      </c>
      <c r="F6" s="433">
        <v>2324</v>
      </c>
      <c r="G6" s="433">
        <v>2080</v>
      </c>
      <c r="H6" s="433">
        <v>2223</v>
      </c>
      <c r="I6" s="433">
        <v>827</v>
      </c>
      <c r="J6" s="433">
        <v>1527</v>
      </c>
      <c r="K6" s="433">
        <v>4067</v>
      </c>
      <c r="L6" s="433">
        <v>2288</v>
      </c>
      <c r="M6" s="433">
        <v>526</v>
      </c>
      <c r="N6" s="433">
        <v>640</v>
      </c>
      <c r="O6" s="433">
        <v>3028</v>
      </c>
      <c r="P6" s="433">
        <v>4566</v>
      </c>
      <c r="Q6" s="388">
        <v>51231</v>
      </c>
    </row>
    <row r="7" spans="1:18" ht="14.45" customHeight="1">
      <c r="A7" s="35" t="s">
        <v>63</v>
      </c>
      <c r="B7" s="433">
        <v>4223</v>
      </c>
      <c r="C7" s="433">
        <v>2691</v>
      </c>
      <c r="D7" s="433">
        <v>20012</v>
      </c>
      <c r="E7" s="433">
        <v>243</v>
      </c>
      <c r="F7" s="433">
        <v>2331</v>
      </c>
      <c r="G7" s="433">
        <v>2033</v>
      </c>
      <c r="H7" s="433">
        <v>2255</v>
      </c>
      <c r="I7" s="433">
        <v>825</v>
      </c>
      <c r="J7" s="433">
        <v>1552</v>
      </c>
      <c r="K7" s="433">
        <v>4086</v>
      </c>
      <c r="L7" s="433">
        <v>2258</v>
      </c>
      <c r="M7" s="433">
        <v>537</v>
      </c>
      <c r="N7" s="433">
        <v>629</v>
      </c>
      <c r="O7" s="433">
        <v>3053</v>
      </c>
      <c r="P7" s="433">
        <v>4575</v>
      </c>
      <c r="Q7" s="388">
        <v>51303</v>
      </c>
    </row>
    <row r="8" spans="1:18" ht="14.45" customHeight="1">
      <c r="A8" s="35" t="s">
        <v>64</v>
      </c>
      <c r="B8" s="433">
        <v>4229</v>
      </c>
      <c r="C8" s="433">
        <v>2716</v>
      </c>
      <c r="D8" s="433">
        <v>19957</v>
      </c>
      <c r="E8" s="433">
        <v>243</v>
      </c>
      <c r="F8" s="433">
        <v>2328</v>
      </c>
      <c r="G8" s="433">
        <v>2029</v>
      </c>
      <c r="H8" s="433">
        <v>2221</v>
      </c>
      <c r="I8" s="433">
        <v>849</v>
      </c>
      <c r="J8" s="433">
        <v>1537</v>
      </c>
      <c r="K8" s="433">
        <v>4096</v>
      </c>
      <c r="L8" s="433">
        <v>2247</v>
      </c>
      <c r="M8" s="433">
        <v>525</v>
      </c>
      <c r="N8" s="433">
        <v>638</v>
      </c>
      <c r="O8" s="433">
        <v>3067</v>
      </c>
      <c r="P8" s="433">
        <v>4537</v>
      </c>
      <c r="Q8" s="388">
        <v>51219</v>
      </c>
    </row>
    <row r="9" spans="1:18" ht="14.45" customHeight="1">
      <c r="A9" s="35" t="s">
        <v>65</v>
      </c>
      <c r="B9" s="433">
        <v>4164</v>
      </c>
      <c r="C9" s="433">
        <v>2685</v>
      </c>
      <c r="D9" s="433">
        <v>19491</v>
      </c>
      <c r="E9" s="433">
        <v>244</v>
      </c>
      <c r="F9" s="433">
        <v>2334</v>
      </c>
      <c r="G9" s="433">
        <v>2006</v>
      </c>
      <c r="H9" s="433">
        <v>2196</v>
      </c>
      <c r="I9" s="433">
        <v>825</v>
      </c>
      <c r="J9" s="433">
        <v>1554</v>
      </c>
      <c r="K9" s="433">
        <v>4097</v>
      </c>
      <c r="L9" s="433">
        <v>2242</v>
      </c>
      <c r="M9" s="433">
        <v>527</v>
      </c>
      <c r="N9" s="433">
        <v>644</v>
      </c>
      <c r="O9" s="433">
        <v>3090</v>
      </c>
      <c r="P9" s="433">
        <v>4495</v>
      </c>
      <c r="Q9" s="388">
        <v>50594</v>
      </c>
    </row>
    <row r="10" spans="1:18" ht="14.45" customHeight="1">
      <c r="A10" s="35" t="s">
        <v>66</v>
      </c>
      <c r="B10" s="433">
        <v>4185</v>
      </c>
      <c r="C10" s="433">
        <v>2668</v>
      </c>
      <c r="D10" s="433">
        <v>19293</v>
      </c>
      <c r="E10" s="433">
        <v>245</v>
      </c>
      <c r="F10" s="433">
        <v>2319</v>
      </c>
      <c r="G10" s="433">
        <v>2023</v>
      </c>
      <c r="H10" s="433">
        <v>2247</v>
      </c>
      <c r="I10" s="433">
        <v>838</v>
      </c>
      <c r="J10" s="433">
        <v>1550</v>
      </c>
      <c r="K10" s="433">
        <v>4107</v>
      </c>
      <c r="L10" s="433">
        <v>2267</v>
      </c>
      <c r="M10" s="433">
        <v>544</v>
      </c>
      <c r="N10" s="433">
        <v>645</v>
      </c>
      <c r="O10" s="433">
        <v>3106</v>
      </c>
      <c r="P10" s="433">
        <v>4437</v>
      </c>
      <c r="Q10" s="388">
        <v>50474</v>
      </c>
    </row>
    <row r="11" spans="1:18" ht="14.45" customHeight="1">
      <c r="A11" s="35" t="s">
        <v>67</v>
      </c>
      <c r="B11" s="433">
        <v>4160</v>
      </c>
      <c r="C11" s="433">
        <v>2659</v>
      </c>
      <c r="D11" s="433">
        <v>19210</v>
      </c>
      <c r="E11" s="433">
        <v>114</v>
      </c>
      <c r="F11" s="433">
        <v>2277</v>
      </c>
      <c r="G11" s="433">
        <v>1991</v>
      </c>
      <c r="H11" s="433">
        <v>2168</v>
      </c>
      <c r="I11" s="433">
        <v>811</v>
      </c>
      <c r="J11" s="433">
        <v>1572</v>
      </c>
      <c r="K11" s="433">
        <v>4067</v>
      </c>
      <c r="L11" s="433">
        <v>2251</v>
      </c>
      <c r="M11" s="433">
        <v>527</v>
      </c>
      <c r="N11" s="433">
        <v>603</v>
      </c>
      <c r="O11" s="433">
        <v>3061</v>
      </c>
      <c r="P11" s="433">
        <v>4485</v>
      </c>
      <c r="Q11" s="388">
        <v>49956</v>
      </c>
    </row>
    <row r="12" spans="1:18" ht="14.45" customHeight="1">
      <c r="A12" s="35" t="s">
        <v>68</v>
      </c>
      <c r="B12" s="433">
        <v>4114</v>
      </c>
      <c r="C12" s="433">
        <v>2732</v>
      </c>
      <c r="D12" s="433">
        <v>19100</v>
      </c>
      <c r="E12" s="433">
        <v>160</v>
      </c>
      <c r="F12" s="433">
        <v>2266</v>
      </c>
      <c r="G12" s="433">
        <v>1964</v>
      </c>
      <c r="H12" s="433">
        <v>2153</v>
      </c>
      <c r="I12" s="433">
        <v>809</v>
      </c>
      <c r="J12" s="433">
        <v>1583</v>
      </c>
      <c r="K12" s="433">
        <v>3805</v>
      </c>
      <c r="L12" s="433">
        <v>2315</v>
      </c>
      <c r="M12" s="433">
        <v>510</v>
      </c>
      <c r="N12" s="433">
        <v>589</v>
      </c>
      <c r="O12" s="433">
        <v>3071</v>
      </c>
      <c r="P12" s="433">
        <v>4464</v>
      </c>
      <c r="Q12" s="388">
        <v>49635</v>
      </c>
    </row>
    <row r="13" spans="1:18">
      <c r="A13" s="35" t="s">
        <v>69</v>
      </c>
      <c r="B13" s="433">
        <v>4174</v>
      </c>
      <c r="C13" s="433">
        <v>2743</v>
      </c>
      <c r="D13" s="433">
        <v>19416</v>
      </c>
      <c r="E13" s="433">
        <v>183</v>
      </c>
      <c r="F13" s="433">
        <v>2321</v>
      </c>
      <c r="G13" s="433">
        <v>2007</v>
      </c>
      <c r="H13" s="433">
        <v>2196</v>
      </c>
      <c r="I13" s="433">
        <v>812</v>
      </c>
      <c r="J13" s="433">
        <v>1589</v>
      </c>
      <c r="K13" s="433">
        <v>3507</v>
      </c>
      <c r="L13" s="433">
        <v>2389</v>
      </c>
      <c r="M13" s="433">
        <v>502</v>
      </c>
      <c r="N13" s="433">
        <v>609</v>
      </c>
      <c r="O13" s="433">
        <v>3141</v>
      </c>
      <c r="P13" s="433">
        <v>4454</v>
      </c>
      <c r="Q13" s="388">
        <v>50043</v>
      </c>
    </row>
    <row r="14" spans="1:18">
      <c r="A14" s="467" t="s">
        <v>70</v>
      </c>
      <c r="B14" s="468">
        <v>4258</v>
      </c>
      <c r="C14" s="468">
        <v>2772</v>
      </c>
      <c r="D14" s="468">
        <v>19365</v>
      </c>
      <c r="E14" s="468">
        <v>206</v>
      </c>
      <c r="F14" s="468">
        <v>2266</v>
      </c>
      <c r="G14" s="468">
        <v>1995</v>
      </c>
      <c r="H14" s="468">
        <v>2185</v>
      </c>
      <c r="I14" s="468">
        <v>820</v>
      </c>
      <c r="J14" s="468">
        <v>1593</v>
      </c>
      <c r="K14" s="468">
        <v>3132</v>
      </c>
      <c r="L14" s="468">
        <v>2421</v>
      </c>
      <c r="M14" s="468">
        <v>506</v>
      </c>
      <c r="N14" s="468">
        <v>616</v>
      </c>
      <c r="O14" s="468">
        <v>3115</v>
      </c>
      <c r="P14" s="433">
        <v>4443</v>
      </c>
      <c r="Q14" s="388">
        <v>49693</v>
      </c>
    </row>
    <row r="15" spans="1:18">
      <c r="A15" s="512" t="s">
        <v>339</v>
      </c>
      <c r="B15" s="471">
        <v>4224</v>
      </c>
      <c r="C15" s="471">
        <v>2727</v>
      </c>
      <c r="D15" s="471">
        <v>19156</v>
      </c>
      <c r="E15" s="471">
        <v>214</v>
      </c>
      <c r="F15" s="471">
        <v>2255</v>
      </c>
      <c r="G15" s="471">
        <v>1970</v>
      </c>
      <c r="H15" s="471">
        <v>2118</v>
      </c>
      <c r="I15" s="471">
        <v>826</v>
      </c>
      <c r="J15" s="471">
        <v>1567</v>
      </c>
      <c r="K15" s="471">
        <v>2823</v>
      </c>
      <c r="L15" s="471">
        <v>2413</v>
      </c>
      <c r="M15" s="471">
        <v>493</v>
      </c>
      <c r="N15" s="471">
        <v>616</v>
      </c>
      <c r="O15" s="471">
        <v>3068</v>
      </c>
      <c r="P15" s="288">
        <v>4456</v>
      </c>
      <c r="Q15" s="388">
        <v>48926</v>
      </c>
    </row>
    <row r="16" spans="1:18">
      <c r="A16" s="466" t="s">
        <v>326</v>
      </c>
      <c r="B16" s="458">
        <v>4142</v>
      </c>
      <c r="C16" s="458">
        <v>2693</v>
      </c>
      <c r="D16" s="458">
        <v>19415</v>
      </c>
      <c r="E16" s="458">
        <v>194</v>
      </c>
      <c r="F16" s="458">
        <v>2344</v>
      </c>
      <c r="G16" s="458">
        <v>2066</v>
      </c>
      <c r="H16" s="458">
        <v>2214</v>
      </c>
      <c r="I16" s="458">
        <v>844</v>
      </c>
      <c r="J16" s="458">
        <v>1529</v>
      </c>
      <c r="K16" s="458">
        <v>3940</v>
      </c>
      <c r="L16" s="458">
        <v>2155</v>
      </c>
      <c r="M16" s="458">
        <v>528</v>
      </c>
      <c r="N16" s="458">
        <v>644</v>
      </c>
      <c r="O16" s="458">
        <v>2969</v>
      </c>
      <c r="P16" s="469">
        <v>4578</v>
      </c>
      <c r="Q16" s="470">
        <v>50255</v>
      </c>
    </row>
    <row r="22" spans="19:19">
      <c r="S22" s="168"/>
    </row>
    <row r="23" spans="19:19">
      <c r="S23" s="168"/>
    </row>
    <row r="24" spans="19:19">
      <c r="S24" s="168"/>
    </row>
    <row r="25" spans="19:19">
      <c r="S25" s="168"/>
    </row>
    <row r="34" spans="1:18">
      <c r="A34" s="607"/>
      <c r="B34" s="607"/>
      <c r="C34" s="607"/>
      <c r="D34" s="607"/>
      <c r="E34" s="607"/>
      <c r="F34" s="607"/>
      <c r="G34" s="607"/>
      <c r="H34" s="607"/>
      <c r="I34" s="607"/>
      <c r="J34" s="607"/>
      <c r="K34" s="607"/>
      <c r="L34" s="607"/>
      <c r="M34" s="607"/>
      <c r="N34" s="607"/>
      <c r="O34" s="607"/>
      <c r="P34" s="607"/>
      <c r="Q34" s="607"/>
      <c r="R34" s="607"/>
    </row>
  </sheetData>
  <mergeCells count="2">
    <mergeCell ref="A1:R1"/>
    <mergeCell ref="A34:R34"/>
  </mergeCells>
  <printOptions horizontalCentered="1"/>
  <pageMargins left="0.78740157480314965" right="0.19685039370078741" top="0.78740157480314965" bottom="0.19685039370078741" header="0.11811023622047245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34"/>
  <sheetViews>
    <sheetView zoomScale="85" zoomScaleNormal="85" workbookViewId="0">
      <selection activeCell="K31" sqref="K31"/>
    </sheetView>
  </sheetViews>
  <sheetFormatPr baseColWidth="10" defaultColWidth="11.42578125" defaultRowHeight="12.75"/>
  <cols>
    <col min="1" max="1" width="14.85546875" style="9" customWidth="1"/>
    <col min="2" max="16" width="6.5703125" style="9" customWidth="1"/>
    <col min="17" max="17" width="7.5703125" style="9" customWidth="1"/>
    <col min="18" max="18" width="7.140625" style="9" customWidth="1"/>
    <col min="19" max="19" width="8.140625" style="9" bestFit="1" customWidth="1"/>
    <col min="20" max="16384" width="11.42578125" style="9"/>
  </cols>
  <sheetData>
    <row r="1" spans="1:18" ht="24.6" customHeight="1">
      <c r="A1" s="606" t="s">
        <v>340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  <c r="Q1" s="606"/>
      <c r="R1" s="606"/>
    </row>
    <row r="2" spans="1:18" ht="49.5" customHeight="1">
      <c r="A2" s="95" t="s">
        <v>327</v>
      </c>
      <c r="B2" s="177" t="s">
        <v>90</v>
      </c>
      <c r="C2" s="177" t="s">
        <v>89</v>
      </c>
      <c r="D2" s="177" t="s">
        <v>19</v>
      </c>
      <c r="E2" s="177" t="s">
        <v>16</v>
      </c>
      <c r="F2" s="177" t="s">
        <v>88</v>
      </c>
      <c r="G2" s="177" t="s">
        <v>17</v>
      </c>
      <c r="H2" s="177" t="s">
        <v>86</v>
      </c>
      <c r="I2" s="177" t="s">
        <v>91</v>
      </c>
      <c r="J2" s="177" t="s">
        <v>92</v>
      </c>
      <c r="K2" s="177" t="s">
        <v>85</v>
      </c>
      <c r="L2" s="177" t="s">
        <v>93</v>
      </c>
      <c r="M2" s="177" t="s">
        <v>21</v>
      </c>
      <c r="N2" s="177" t="s">
        <v>22</v>
      </c>
      <c r="O2" s="177" t="s">
        <v>87</v>
      </c>
      <c r="P2" s="177" t="s">
        <v>84</v>
      </c>
      <c r="Q2" s="515" t="s">
        <v>23</v>
      </c>
    </row>
    <row r="3" spans="1:18" ht="14.45" customHeight="1">
      <c r="A3" s="35" t="s">
        <v>60</v>
      </c>
      <c r="B3" s="433">
        <v>51</v>
      </c>
      <c r="C3" s="433">
        <v>56</v>
      </c>
      <c r="D3" s="433">
        <v>754</v>
      </c>
      <c r="E3" s="433">
        <v>4</v>
      </c>
      <c r="F3" s="433">
        <v>47</v>
      </c>
      <c r="G3" s="433">
        <v>40</v>
      </c>
      <c r="H3" s="433">
        <v>43</v>
      </c>
      <c r="I3" s="433">
        <v>15</v>
      </c>
      <c r="J3" s="433">
        <v>28</v>
      </c>
      <c r="K3" s="433">
        <v>10</v>
      </c>
      <c r="L3" s="433">
        <v>63</v>
      </c>
      <c r="M3" s="433">
        <v>4</v>
      </c>
      <c r="N3" s="433">
        <v>15</v>
      </c>
      <c r="O3" s="433">
        <v>91</v>
      </c>
      <c r="P3" s="433">
        <v>105</v>
      </c>
      <c r="Q3" s="388">
        <v>1326</v>
      </c>
    </row>
    <row r="4" spans="1:18" ht="14.45" customHeight="1">
      <c r="A4" s="35" t="s">
        <v>61</v>
      </c>
      <c r="B4" s="433">
        <v>102</v>
      </c>
      <c r="C4" s="433">
        <v>64</v>
      </c>
      <c r="D4" s="433">
        <v>885</v>
      </c>
      <c r="E4" s="433">
        <v>2</v>
      </c>
      <c r="F4" s="433">
        <v>49</v>
      </c>
      <c r="G4" s="433">
        <v>58</v>
      </c>
      <c r="H4" s="433">
        <v>63</v>
      </c>
      <c r="I4" s="433">
        <v>20</v>
      </c>
      <c r="J4" s="433">
        <v>28</v>
      </c>
      <c r="K4" s="433">
        <v>22</v>
      </c>
      <c r="L4" s="433">
        <v>71</v>
      </c>
      <c r="M4" s="433">
        <v>1</v>
      </c>
      <c r="N4" s="433">
        <v>13</v>
      </c>
      <c r="O4" s="433">
        <v>102</v>
      </c>
      <c r="P4" s="433">
        <v>79</v>
      </c>
      <c r="Q4" s="388">
        <v>1559</v>
      </c>
    </row>
    <row r="5" spans="1:18" ht="14.45" customHeight="1">
      <c r="A5" s="35" t="s">
        <v>62</v>
      </c>
      <c r="B5" s="433">
        <v>93</v>
      </c>
      <c r="C5" s="433">
        <v>42</v>
      </c>
      <c r="D5" s="433">
        <v>800</v>
      </c>
      <c r="E5" s="433">
        <v>8</v>
      </c>
      <c r="F5" s="433">
        <v>49</v>
      </c>
      <c r="G5" s="433">
        <v>63</v>
      </c>
      <c r="H5" s="433">
        <v>41</v>
      </c>
      <c r="I5" s="433">
        <v>17</v>
      </c>
      <c r="J5" s="433">
        <v>25</v>
      </c>
      <c r="K5" s="433">
        <v>7</v>
      </c>
      <c r="L5" s="433">
        <v>47</v>
      </c>
      <c r="M5" s="433">
        <v>7</v>
      </c>
      <c r="N5" s="433">
        <v>8</v>
      </c>
      <c r="O5" s="433">
        <v>78</v>
      </c>
      <c r="P5" s="433">
        <v>75</v>
      </c>
      <c r="Q5" s="388">
        <v>1360</v>
      </c>
    </row>
    <row r="6" spans="1:18" ht="14.45" customHeight="1">
      <c r="A6" s="35" t="s">
        <v>63</v>
      </c>
      <c r="B6" s="433">
        <v>58</v>
      </c>
      <c r="C6" s="433">
        <v>33</v>
      </c>
      <c r="D6" s="433">
        <v>530</v>
      </c>
      <c r="E6" s="433">
        <v>0</v>
      </c>
      <c r="F6" s="433">
        <v>47</v>
      </c>
      <c r="G6" s="433">
        <v>27</v>
      </c>
      <c r="H6" s="433">
        <v>51</v>
      </c>
      <c r="I6" s="433">
        <v>20</v>
      </c>
      <c r="J6" s="433">
        <v>22</v>
      </c>
      <c r="K6" s="433">
        <v>10</v>
      </c>
      <c r="L6" s="433">
        <v>35</v>
      </c>
      <c r="M6" s="433">
        <v>9</v>
      </c>
      <c r="N6" s="433">
        <v>5</v>
      </c>
      <c r="O6" s="433">
        <v>75</v>
      </c>
      <c r="P6" s="433">
        <v>103</v>
      </c>
      <c r="Q6" s="388">
        <v>1025</v>
      </c>
    </row>
    <row r="7" spans="1:18" ht="14.45" customHeight="1">
      <c r="A7" s="35" t="s">
        <v>64</v>
      </c>
      <c r="B7" s="433">
        <v>67</v>
      </c>
      <c r="C7" s="433">
        <v>46</v>
      </c>
      <c r="D7" s="433">
        <v>394</v>
      </c>
      <c r="E7" s="433">
        <v>0</v>
      </c>
      <c r="F7" s="433">
        <v>19</v>
      </c>
      <c r="G7" s="433">
        <v>38</v>
      </c>
      <c r="H7" s="433">
        <v>32</v>
      </c>
      <c r="I7" s="433">
        <v>22</v>
      </c>
      <c r="J7" s="433">
        <v>15</v>
      </c>
      <c r="K7" s="433">
        <v>2</v>
      </c>
      <c r="L7" s="433">
        <v>29</v>
      </c>
      <c r="M7" s="433">
        <v>6</v>
      </c>
      <c r="N7" s="433">
        <v>6</v>
      </c>
      <c r="O7" s="433">
        <v>39</v>
      </c>
      <c r="P7" s="433">
        <v>66</v>
      </c>
      <c r="Q7" s="388">
        <v>781</v>
      </c>
    </row>
    <row r="8" spans="1:18" ht="14.45" customHeight="1">
      <c r="A8" s="35" t="s">
        <v>65</v>
      </c>
      <c r="B8" s="433">
        <v>53</v>
      </c>
      <c r="C8" s="433">
        <v>35</v>
      </c>
      <c r="D8" s="433">
        <v>231</v>
      </c>
      <c r="E8" s="433">
        <v>1</v>
      </c>
      <c r="F8" s="433">
        <v>33</v>
      </c>
      <c r="G8" s="433">
        <v>21</v>
      </c>
      <c r="H8" s="433">
        <v>29</v>
      </c>
      <c r="I8" s="433">
        <v>6</v>
      </c>
      <c r="J8" s="433">
        <v>12</v>
      </c>
      <c r="K8" s="433">
        <v>2</v>
      </c>
      <c r="L8" s="433">
        <v>32</v>
      </c>
      <c r="M8" s="433">
        <v>7</v>
      </c>
      <c r="N8" s="433">
        <v>7</v>
      </c>
      <c r="O8" s="433">
        <v>61</v>
      </c>
      <c r="P8" s="433">
        <v>53</v>
      </c>
      <c r="Q8" s="388">
        <v>583</v>
      </c>
    </row>
    <row r="9" spans="1:18" ht="14.45" customHeight="1">
      <c r="A9" s="35" t="s">
        <v>66</v>
      </c>
      <c r="B9" s="433">
        <v>37</v>
      </c>
      <c r="C9" s="433">
        <v>0</v>
      </c>
      <c r="D9" s="433">
        <v>351</v>
      </c>
      <c r="E9" s="433">
        <v>15</v>
      </c>
      <c r="F9" s="433">
        <v>8</v>
      </c>
      <c r="G9" s="433">
        <v>33</v>
      </c>
      <c r="H9" s="433">
        <v>39</v>
      </c>
      <c r="I9" s="433">
        <v>17</v>
      </c>
      <c r="J9" s="433">
        <v>17</v>
      </c>
      <c r="K9" s="433">
        <v>2</v>
      </c>
      <c r="L9" s="433">
        <v>21</v>
      </c>
      <c r="M9" s="433">
        <v>6</v>
      </c>
      <c r="N9" s="433">
        <v>6</v>
      </c>
      <c r="O9" s="433">
        <v>45</v>
      </c>
      <c r="P9" s="433">
        <v>27</v>
      </c>
      <c r="Q9" s="388">
        <v>624</v>
      </c>
    </row>
    <row r="10" spans="1:18" ht="14.45" customHeight="1">
      <c r="A10" s="35" t="s">
        <v>67</v>
      </c>
      <c r="B10" s="433">
        <v>21</v>
      </c>
      <c r="C10" s="433">
        <v>95</v>
      </c>
      <c r="D10" s="433">
        <v>413</v>
      </c>
      <c r="E10" s="433">
        <v>3</v>
      </c>
      <c r="F10" s="433">
        <v>47</v>
      </c>
      <c r="G10" s="433">
        <v>14</v>
      </c>
      <c r="H10" s="433">
        <v>17</v>
      </c>
      <c r="I10" s="433">
        <v>7</v>
      </c>
      <c r="J10" s="433">
        <v>8</v>
      </c>
      <c r="K10" s="433">
        <v>2</v>
      </c>
      <c r="L10" s="433">
        <v>46</v>
      </c>
      <c r="M10" s="433">
        <v>1</v>
      </c>
      <c r="N10" s="433">
        <v>1</v>
      </c>
      <c r="O10" s="433">
        <v>28</v>
      </c>
      <c r="P10" s="433">
        <v>79</v>
      </c>
      <c r="Q10" s="388">
        <v>782</v>
      </c>
    </row>
    <row r="11" spans="1:18" ht="14.45" customHeight="1">
      <c r="A11" s="35" t="s">
        <v>68</v>
      </c>
      <c r="B11" s="433">
        <v>65</v>
      </c>
      <c r="C11" s="433">
        <v>90</v>
      </c>
      <c r="D11" s="433">
        <v>849</v>
      </c>
      <c r="E11" s="433">
        <v>10</v>
      </c>
      <c r="F11" s="433">
        <v>65</v>
      </c>
      <c r="G11" s="433">
        <v>59</v>
      </c>
      <c r="H11" s="433">
        <v>60</v>
      </c>
      <c r="I11" s="433">
        <v>28</v>
      </c>
      <c r="J11" s="433">
        <v>55</v>
      </c>
      <c r="K11" s="433">
        <v>8</v>
      </c>
      <c r="L11" s="433">
        <v>75</v>
      </c>
      <c r="M11" s="433">
        <v>13</v>
      </c>
      <c r="N11" s="433">
        <v>18</v>
      </c>
      <c r="O11" s="433">
        <v>118</v>
      </c>
      <c r="P11" s="433">
        <v>147</v>
      </c>
      <c r="Q11" s="388">
        <v>1660</v>
      </c>
    </row>
    <row r="12" spans="1:18">
      <c r="A12" s="35" t="s">
        <v>69</v>
      </c>
      <c r="B12" s="433">
        <v>73</v>
      </c>
      <c r="C12" s="433">
        <v>73</v>
      </c>
      <c r="D12" s="433">
        <v>1090</v>
      </c>
      <c r="E12" s="433">
        <v>3</v>
      </c>
      <c r="F12" s="433">
        <v>62</v>
      </c>
      <c r="G12" s="433">
        <v>82</v>
      </c>
      <c r="H12" s="433">
        <v>83</v>
      </c>
      <c r="I12" s="433">
        <v>16</v>
      </c>
      <c r="J12" s="433">
        <v>63</v>
      </c>
      <c r="K12" s="433">
        <v>3</v>
      </c>
      <c r="L12" s="433">
        <v>83</v>
      </c>
      <c r="M12" s="433">
        <v>3</v>
      </c>
      <c r="N12" s="433">
        <v>19</v>
      </c>
      <c r="O12" s="433">
        <v>116</v>
      </c>
      <c r="P12" s="433">
        <v>139</v>
      </c>
      <c r="Q12" s="388">
        <v>1908</v>
      </c>
    </row>
    <row r="13" spans="1:18">
      <c r="A13" s="467" t="s">
        <v>70</v>
      </c>
      <c r="B13" s="468">
        <v>73</v>
      </c>
      <c r="C13" s="468">
        <v>39</v>
      </c>
      <c r="D13" s="468">
        <v>748</v>
      </c>
      <c r="E13" s="468">
        <v>7</v>
      </c>
      <c r="F13" s="468">
        <v>33</v>
      </c>
      <c r="G13" s="468">
        <v>34</v>
      </c>
      <c r="H13" s="468">
        <v>33</v>
      </c>
      <c r="I13" s="468">
        <v>28</v>
      </c>
      <c r="J13" s="468">
        <v>17</v>
      </c>
      <c r="K13" s="468">
        <v>2</v>
      </c>
      <c r="L13" s="468">
        <v>63</v>
      </c>
      <c r="M13" s="468">
        <v>12</v>
      </c>
      <c r="N13" s="468">
        <v>17</v>
      </c>
      <c r="O13" s="468">
        <v>84</v>
      </c>
      <c r="P13" s="433">
        <v>82</v>
      </c>
      <c r="Q13" s="388">
        <v>1272</v>
      </c>
    </row>
    <row r="14" spans="1:18">
      <c r="A14" s="472" t="s">
        <v>71</v>
      </c>
      <c r="B14" s="468">
        <v>43</v>
      </c>
      <c r="C14" s="468">
        <v>24</v>
      </c>
      <c r="D14" s="468">
        <v>423</v>
      </c>
      <c r="E14" s="468">
        <v>4</v>
      </c>
      <c r="F14" s="468">
        <v>30</v>
      </c>
      <c r="G14" s="468">
        <v>37</v>
      </c>
      <c r="H14" s="468">
        <v>34</v>
      </c>
      <c r="I14" s="468">
        <v>20</v>
      </c>
      <c r="J14" s="468">
        <v>16</v>
      </c>
      <c r="K14" s="468">
        <v>4</v>
      </c>
      <c r="L14" s="468">
        <v>36</v>
      </c>
      <c r="M14" s="468">
        <v>3</v>
      </c>
      <c r="N14" s="468">
        <v>4</v>
      </c>
      <c r="O14" s="468">
        <v>52</v>
      </c>
      <c r="P14" s="433">
        <v>88</v>
      </c>
      <c r="Q14" s="388">
        <v>818</v>
      </c>
    </row>
    <row r="15" spans="1:18">
      <c r="A15" s="512" t="s">
        <v>339</v>
      </c>
      <c r="B15" s="471">
        <v>736</v>
      </c>
      <c r="C15" s="471">
        <v>597</v>
      </c>
      <c r="D15" s="471">
        <v>7468</v>
      </c>
      <c r="E15" s="471">
        <v>57</v>
      </c>
      <c r="F15" s="471">
        <v>489</v>
      </c>
      <c r="G15" s="471">
        <v>506</v>
      </c>
      <c r="H15" s="471">
        <v>525</v>
      </c>
      <c r="I15" s="471">
        <v>216</v>
      </c>
      <c r="J15" s="471">
        <v>306</v>
      </c>
      <c r="K15" s="471">
        <v>74</v>
      </c>
      <c r="L15" s="471">
        <v>601</v>
      </c>
      <c r="M15" s="471">
        <v>72</v>
      </c>
      <c r="N15" s="471">
        <v>119</v>
      </c>
      <c r="O15" s="471">
        <v>889</v>
      </c>
      <c r="P15" s="288">
        <v>1043</v>
      </c>
      <c r="Q15" s="388">
        <v>13698</v>
      </c>
    </row>
    <row r="16" spans="1:18">
      <c r="A16" s="513" t="s">
        <v>326</v>
      </c>
      <c r="B16" s="488">
        <v>675</v>
      </c>
      <c r="C16" s="488">
        <v>571</v>
      </c>
      <c r="D16" s="488">
        <v>7360</v>
      </c>
      <c r="E16" s="488">
        <v>63</v>
      </c>
      <c r="F16" s="488">
        <v>496</v>
      </c>
      <c r="G16" s="488">
        <v>505</v>
      </c>
      <c r="H16" s="488">
        <v>556</v>
      </c>
      <c r="I16" s="488">
        <v>203</v>
      </c>
      <c r="J16" s="488">
        <v>214</v>
      </c>
      <c r="K16" s="488">
        <v>900</v>
      </c>
      <c r="L16" s="488">
        <v>524</v>
      </c>
      <c r="M16" s="488">
        <v>76</v>
      </c>
      <c r="N16" s="488">
        <v>117</v>
      </c>
      <c r="O16" s="488">
        <v>779</v>
      </c>
      <c r="P16" s="488">
        <v>995</v>
      </c>
      <c r="Q16" s="489">
        <v>14034</v>
      </c>
    </row>
    <row r="17" spans="1:19">
      <c r="A17" s="500"/>
    </row>
    <row r="18" spans="1:19" ht="59.1" customHeight="1">
      <c r="A18" s="95" t="s">
        <v>328</v>
      </c>
      <c r="B18" s="177" t="s">
        <v>90</v>
      </c>
      <c r="C18" s="177" t="s">
        <v>89</v>
      </c>
      <c r="D18" s="177" t="s">
        <v>19</v>
      </c>
      <c r="E18" s="177" t="s">
        <v>16</v>
      </c>
      <c r="F18" s="177" t="s">
        <v>88</v>
      </c>
      <c r="G18" s="177" t="s">
        <v>17</v>
      </c>
      <c r="H18" s="177" t="s">
        <v>86</v>
      </c>
      <c r="I18" s="177" t="s">
        <v>91</v>
      </c>
      <c r="J18" s="177" t="s">
        <v>92</v>
      </c>
      <c r="K18" s="177" t="s">
        <v>85</v>
      </c>
      <c r="L18" s="177" t="s">
        <v>93</v>
      </c>
      <c r="M18" s="177" t="s">
        <v>21</v>
      </c>
      <c r="N18" s="177" t="s">
        <v>22</v>
      </c>
      <c r="O18" s="177" t="s">
        <v>87</v>
      </c>
      <c r="P18" s="177" t="s">
        <v>84</v>
      </c>
      <c r="Q18" s="515" t="s">
        <v>23</v>
      </c>
    </row>
    <row r="19" spans="1:19">
      <c r="A19" s="35" t="s">
        <v>60</v>
      </c>
      <c r="B19" s="433">
        <v>321</v>
      </c>
      <c r="C19" s="433">
        <v>185</v>
      </c>
      <c r="D19" s="433">
        <v>1165</v>
      </c>
      <c r="E19" s="433">
        <v>17</v>
      </c>
      <c r="F19" s="433">
        <v>125</v>
      </c>
      <c r="G19" s="433">
        <v>123</v>
      </c>
      <c r="H19" s="433">
        <v>128</v>
      </c>
      <c r="I19" s="433">
        <v>51</v>
      </c>
      <c r="J19" s="433">
        <v>59</v>
      </c>
      <c r="K19" s="433">
        <v>43</v>
      </c>
      <c r="L19" s="433">
        <v>161</v>
      </c>
      <c r="M19" s="433">
        <v>36</v>
      </c>
      <c r="N19" s="433">
        <v>38</v>
      </c>
      <c r="O19" s="433">
        <v>199</v>
      </c>
      <c r="P19" s="433">
        <v>298</v>
      </c>
      <c r="Q19" s="388">
        <v>2949</v>
      </c>
    </row>
    <row r="20" spans="1:19">
      <c r="A20" s="35" t="s">
        <v>61</v>
      </c>
      <c r="B20" s="433">
        <v>302</v>
      </c>
      <c r="C20" s="433">
        <v>182</v>
      </c>
      <c r="D20" s="433">
        <v>1109</v>
      </c>
      <c r="E20" s="433">
        <v>10</v>
      </c>
      <c r="F20" s="433">
        <v>130</v>
      </c>
      <c r="G20" s="433">
        <v>108</v>
      </c>
      <c r="H20" s="433">
        <v>120</v>
      </c>
      <c r="I20" s="433">
        <v>50</v>
      </c>
      <c r="J20" s="433">
        <v>90</v>
      </c>
      <c r="K20" s="433">
        <v>32</v>
      </c>
      <c r="L20" s="433">
        <v>137</v>
      </c>
      <c r="M20" s="433">
        <v>32</v>
      </c>
      <c r="N20" s="433">
        <v>51</v>
      </c>
      <c r="O20" s="433">
        <v>155</v>
      </c>
      <c r="P20" s="433">
        <v>244</v>
      </c>
      <c r="Q20" s="388">
        <v>2752</v>
      </c>
    </row>
    <row r="21" spans="1:19">
      <c r="A21" s="35" t="s">
        <v>62</v>
      </c>
      <c r="B21" s="433">
        <v>258</v>
      </c>
      <c r="C21" s="433">
        <v>164</v>
      </c>
      <c r="D21" s="433">
        <v>915</v>
      </c>
      <c r="E21" s="433">
        <v>9</v>
      </c>
      <c r="F21" s="433">
        <v>161</v>
      </c>
      <c r="G21" s="433">
        <v>85</v>
      </c>
      <c r="H21" s="433">
        <v>104</v>
      </c>
      <c r="I21" s="433">
        <v>50</v>
      </c>
      <c r="J21" s="433">
        <v>75</v>
      </c>
      <c r="K21" s="433">
        <v>29</v>
      </c>
      <c r="L21" s="433">
        <v>153</v>
      </c>
      <c r="M21" s="433">
        <v>36</v>
      </c>
      <c r="N21" s="433">
        <v>24</v>
      </c>
      <c r="O21" s="433">
        <v>149</v>
      </c>
      <c r="P21" s="433">
        <v>255</v>
      </c>
      <c r="Q21" s="388">
        <v>2467</v>
      </c>
    </row>
    <row r="22" spans="1:19">
      <c r="A22" s="35" t="s">
        <v>63</v>
      </c>
      <c r="B22" s="433">
        <v>232</v>
      </c>
      <c r="C22" s="433">
        <v>156</v>
      </c>
      <c r="D22" s="433">
        <v>929</v>
      </c>
      <c r="E22" s="433">
        <v>5</v>
      </c>
      <c r="F22" s="433">
        <v>124</v>
      </c>
      <c r="G22" s="433">
        <v>90</v>
      </c>
      <c r="H22" s="433">
        <v>127</v>
      </c>
      <c r="I22" s="433">
        <v>58</v>
      </c>
      <c r="J22" s="433">
        <v>92</v>
      </c>
      <c r="K22" s="433">
        <v>19</v>
      </c>
      <c r="L22" s="433">
        <v>137</v>
      </c>
      <c r="M22" s="433">
        <v>37</v>
      </c>
      <c r="N22" s="433">
        <v>32</v>
      </c>
      <c r="O22" s="433">
        <v>131</v>
      </c>
      <c r="P22" s="433">
        <v>263</v>
      </c>
      <c r="Q22" s="388">
        <v>2432</v>
      </c>
      <c r="S22" s="168"/>
    </row>
    <row r="23" spans="1:19">
      <c r="A23" s="35" t="s">
        <v>64</v>
      </c>
      <c r="B23" s="433">
        <v>160</v>
      </c>
      <c r="C23" s="433">
        <v>115</v>
      </c>
      <c r="D23" s="433">
        <v>579</v>
      </c>
      <c r="E23" s="433">
        <v>0</v>
      </c>
      <c r="F23" s="433">
        <v>99</v>
      </c>
      <c r="G23" s="433">
        <v>80</v>
      </c>
      <c r="H23" s="433">
        <v>91</v>
      </c>
      <c r="I23" s="433">
        <v>53</v>
      </c>
      <c r="J23" s="433">
        <v>58</v>
      </c>
      <c r="K23" s="433">
        <v>14</v>
      </c>
      <c r="L23" s="433">
        <v>102</v>
      </c>
      <c r="M23" s="433">
        <v>21</v>
      </c>
      <c r="N23" s="433">
        <v>31</v>
      </c>
      <c r="O23" s="433">
        <v>107</v>
      </c>
      <c r="P23" s="433">
        <v>194</v>
      </c>
      <c r="Q23" s="388">
        <v>1704</v>
      </c>
      <c r="S23" s="168"/>
    </row>
    <row r="24" spans="1:19">
      <c r="A24" s="35" t="s">
        <v>65</v>
      </c>
      <c r="B24" s="433">
        <v>137</v>
      </c>
      <c r="C24" s="433">
        <v>122</v>
      </c>
      <c r="D24" s="433">
        <v>329</v>
      </c>
      <c r="E24" s="433">
        <v>1</v>
      </c>
      <c r="F24" s="433">
        <v>71</v>
      </c>
      <c r="G24" s="433">
        <v>65</v>
      </c>
      <c r="H24" s="433">
        <v>76</v>
      </c>
      <c r="I24" s="433">
        <v>23</v>
      </c>
      <c r="J24" s="433">
        <v>47</v>
      </c>
      <c r="K24" s="433">
        <v>2</v>
      </c>
      <c r="L24" s="433">
        <v>94</v>
      </c>
      <c r="M24" s="433">
        <v>17</v>
      </c>
      <c r="N24" s="433">
        <v>22</v>
      </c>
      <c r="O24" s="433">
        <v>99</v>
      </c>
      <c r="P24" s="433">
        <v>169</v>
      </c>
      <c r="Q24" s="388">
        <v>1274</v>
      </c>
      <c r="S24" s="168"/>
    </row>
    <row r="25" spans="1:19">
      <c r="A25" s="35" t="s">
        <v>66</v>
      </c>
      <c r="B25" s="433">
        <v>199</v>
      </c>
      <c r="C25" s="433">
        <v>80</v>
      </c>
      <c r="D25" s="433">
        <v>554</v>
      </c>
      <c r="E25" s="433">
        <v>2</v>
      </c>
      <c r="F25" s="433">
        <v>47</v>
      </c>
      <c r="G25" s="433">
        <v>99</v>
      </c>
      <c r="H25" s="433">
        <v>110</v>
      </c>
      <c r="I25" s="433">
        <v>44</v>
      </c>
      <c r="J25" s="433">
        <v>56</v>
      </c>
      <c r="K25" s="433">
        <v>9</v>
      </c>
      <c r="L25" s="433">
        <v>71</v>
      </c>
      <c r="M25" s="433">
        <v>34</v>
      </c>
      <c r="N25" s="433">
        <v>20</v>
      </c>
      <c r="O25" s="433">
        <v>85</v>
      </c>
      <c r="P25" s="433">
        <v>134</v>
      </c>
      <c r="Q25" s="388">
        <v>1544</v>
      </c>
      <c r="S25" s="168"/>
    </row>
    <row r="26" spans="1:19">
      <c r="A26" s="35" t="s">
        <v>67</v>
      </c>
      <c r="B26" s="433">
        <v>150</v>
      </c>
      <c r="C26" s="433">
        <v>148</v>
      </c>
      <c r="D26" s="433">
        <v>803</v>
      </c>
      <c r="E26" s="433">
        <v>19</v>
      </c>
      <c r="F26" s="433">
        <v>127</v>
      </c>
      <c r="G26" s="433">
        <v>56</v>
      </c>
      <c r="H26" s="433">
        <v>72</v>
      </c>
      <c r="I26" s="433">
        <v>30</v>
      </c>
      <c r="J26" s="433">
        <v>32</v>
      </c>
      <c r="K26" s="433">
        <v>25</v>
      </c>
      <c r="L26" s="433">
        <v>170</v>
      </c>
      <c r="M26" s="433">
        <v>12</v>
      </c>
      <c r="N26" s="433">
        <v>18</v>
      </c>
      <c r="O26" s="433">
        <v>53</v>
      </c>
      <c r="P26" s="433">
        <v>223</v>
      </c>
      <c r="Q26" s="388">
        <v>1938</v>
      </c>
    </row>
    <row r="27" spans="1:19">
      <c r="A27" s="35" t="s">
        <v>68</v>
      </c>
      <c r="B27" s="433">
        <v>347</v>
      </c>
      <c r="C27" s="433">
        <v>258</v>
      </c>
      <c r="D27" s="433">
        <v>1291</v>
      </c>
      <c r="E27" s="433">
        <v>28</v>
      </c>
      <c r="F27" s="433">
        <v>163</v>
      </c>
      <c r="G27" s="433">
        <v>152</v>
      </c>
      <c r="H27" s="433">
        <v>161</v>
      </c>
      <c r="I27" s="433">
        <v>55</v>
      </c>
      <c r="J27" s="433">
        <v>127</v>
      </c>
      <c r="K27" s="433">
        <v>59</v>
      </c>
      <c r="L27" s="433">
        <v>240</v>
      </c>
      <c r="M27" s="433">
        <v>45</v>
      </c>
      <c r="N27" s="433">
        <v>48</v>
      </c>
      <c r="O27" s="433">
        <v>164</v>
      </c>
      <c r="P27" s="433">
        <v>327</v>
      </c>
      <c r="Q27" s="388">
        <v>3465</v>
      </c>
    </row>
    <row r="28" spans="1:19">
      <c r="A28" s="35" t="s">
        <v>69</v>
      </c>
      <c r="B28" s="433">
        <v>384</v>
      </c>
      <c r="C28" s="433">
        <v>219</v>
      </c>
      <c r="D28" s="433">
        <v>1473</v>
      </c>
      <c r="E28" s="433">
        <v>16</v>
      </c>
      <c r="F28" s="433">
        <v>185</v>
      </c>
      <c r="G28" s="433">
        <v>165</v>
      </c>
      <c r="H28" s="433">
        <v>186</v>
      </c>
      <c r="I28" s="433">
        <v>75</v>
      </c>
      <c r="J28" s="433">
        <v>116</v>
      </c>
      <c r="K28" s="433">
        <v>83</v>
      </c>
      <c r="L28" s="433">
        <v>198</v>
      </c>
      <c r="M28" s="433">
        <v>46</v>
      </c>
      <c r="N28" s="433">
        <v>57</v>
      </c>
      <c r="O28" s="433">
        <v>246</v>
      </c>
      <c r="P28" s="433">
        <v>389</v>
      </c>
      <c r="Q28" s="388">
        <v>3838</v>
      </c>
    </row>
    <row r="29" spans="1:19">
      <c r="A29" s="467" t="s">
        <v>70</v>
      </c>
      <c r="B29" s="468">
        <v>300</v>
      </c>
      <c r="C29" s="468">
        <v>199</v>
      </c>
      <c r="D29" s="468">
        <v>1171</v>
      </c>
      <c r="E29" s="468">
        <v>15</v>
      </c>
      <c r="F29" s="468">
        <v>118</v>
      </c>
      <c r="G29" s="468">
        <v>102</v>
      </c>
      <c r="H29" s="468">
        <v>150</v>
      </c>
      <c r="I29" s="468">
        <v>60</v>
      </c>
      <c r="J29" s="468">
        <v>85</v>
      </c>
      <c r="K29" s="468">
        <v>61</v>
      </c>
      <c r="L29" s="468">
        <v>138</v>
      </c>
      <c r="M29" s="468">
        <v>39</v>
      </c>
      <c r="N29" s="468">
        <v>45</v>
      </c>
      <c r="O29" s="468">
        <v>209</v>
      </c>
      <c r="P29" s="433">
        <v>303</v>
      </c>
      <c r="Q29" s="388">
        <v>2995</v>
      </c>
    </row>
    <row r="30" spans="1:19">
      <c r="A30" s="472" t="s">
        <v>71</v>
      </c>
      <c r="B30" s="468">
        <v>227</v>
      </c>
      <c r="C30" s="468">
        <v>98</v>
      </c>
      <c r="D30" s="468">
        <v>770</v>
      </c>
      <c r="E30" s="468">
        <v>4</v>
      </c>
      <c r="F30" s="468">
        <v>85</v>
      </c>
      <c r="G30" s="468">
        <v>75</v>
      </c>
      <c r="H30" s="468">
        <v>78</v>
      </c>
      <c r="I30" s="468">
        <v>43</v>
      </c>
      <c r="J30" s="468">
        <v>72</v>
      </c>
      <c r="K30" s="468">
        <v>53</v>
      </c>
      <c r="L30" s="468">
        <v>102</v>
      </c>
      <c r="M30" s="468">
        <v>12</v>
      </c>
      <c r="N30" s="468">
        <v>45</v>
      </c>
      <c r="O30" s="468">
        <v>164</v>
      </c>
      <c r="P30" s="433">
        <v>204</v>
      </c>
      <c r="Q30" s="388">
        <v>2032</v>
      </c>
    </row>
    <row r="31" spans="1:19">
      <c r="A31" s="512" t="s">
        <v>339</v>
      </c>
      <c r="B31" s="471">
        <v>3017</v>
      </c>
      <c r="C31" s="471">
        <v>1926</v>
      </c>
      <c r="D31" s="471">
        <v>11088</v>
      </c>
      <c r="E31" s="471">
        <v>126</v>
      </c>
      <c r="F31" s="471">
        <v>1435</v>
      </c>
      <c r="G31" s="471">
        <v>1200</v>
      </c>
      <c r="H31" s="471">
        <v>1403</v>
      </c>
      <c r="I31" s="471">
        <v>592</v>
      </c>
      <c r="J31" s="471">
        <v>909</v>
      </c>
      <c r="K31" s="471">
        <v>429</v>
      </c>
      <c r="L31" s="471">
        <v>1703</v>
      </c>
      <c r="M31" s="471">
        <v>367</v>
      </c>
      <c r="N31" s="471">
        <v>431</v>
      </c>
      <c r="O31" s="471">
        <v>1761</v>
      </c>
      <c r="P31" s="288">
        <v>3003</v>
      </c>
      <c r="Q31" s="388">
        <v>29390</v>
      </c>
    </row>
    <row r="32" spans="1:19">
      <c r="A32" s="514" t="s">
        <v>326</v>
      </c>
      <c r="B32" s="488">
        <v>3084</v>
      </c>
      <c r="C32" s="488">
        <v>1935</v>
      </c>
      <c r="D32" s="488">
        <v>11400</v>
      </c>
      <c r="E32" s="488">
        <v>135</v>
      </c>
      <c r="F32" s="488">
        <v>1652</v>
      </c>
      <c r="G32" s="488">
        <v>1224</v>
      </c>
      <c r="H32" s="488">
        <v>1528</v>
      </c>
      <c r="I32" s="488">
        <v>622</v>
      </c>
      <c r="J32" s="488">
        <v>955</v>
      </c>
      <c r="K32" s="488">
        <v>2306</v>
      </c>
      <c r="L32" s="488">
        <v>1486</v>
      </c>
      <c r="M32" s="488">
        <v>398</v>
      </c>
      <c r="N32" s="488">
        <v>451</v>
      </c>
      <c r="O32" s="488">
        <v>1849</v>
      </c>
      <c r="P32" s="488">
        <v>3268</v>
      </c>
      <c r="Q32" s="489">
        <v>32293</v>
      </c>
    </row>
    <row r="34" spans="1:18">
      <c r="A34" s="607"/>
      <c r="B34" s="607"/>
      <c r="C34" s="607"/>
      <c r="D34" s="607"/>
      <c r="E34" s="607"/>
      <c r="F34" s="607"/>
      <c r="G34" s="607"/>
      <c r="H34" s="607"/>
      <c r="I34" s="607"/>
      <c r="J34" s="607"/>
      <c r="K34" s="607"/>
      <c r="L34" s="607"/>
      <c r="M34" s="607"/>
      <c r="N34" s="607"/>
      <c r="O34" s="607"/>
      <c r="P34" s="607"/>
      <c r="Q34" s="607"/>
      <c r="R34" s="607"/>
    </row>
  </sheetData>
  <mergeCells count="2">
    <mergeCell ref="A1:R1"/>
    <mergeCell ref="A34:R34"/>
  </mergeCells>
  <printOptions horizontalCentered="1"/>
  <pageMargins left="0.78740157480314965" right="0.19685039370078741" top="0.78740157480314965" bottom="0.19685039370078741" header="0.11811023622047245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R35"/>
  <sheetViews>
    <sheetView zoomScaleNormal="100" workbookViewId="0">
      <selection activeCell="K31" sqref="K31"/>
    </sheetView>
  </sheetViews>
  <sheetFormatPr baseColWidth="10" defaultColWidth="11.42578125" defaultRowHeight="12.75"/>
  <cols>
    <col min="1" max="1" width="14.85546875" style="9" customWidth="1"/>
    <col min="2" max="16" width="6.5703125" style="9" customWidth="1"/>
    <col min="17" max="17" width="7.5703125" style="9" customWidth="1"/>
    <col min="18" max="18" width="7.140625" style="9" customWidth="1"/>
    <col min="19" max="16384" width="11.42578125" style="9"/>
  </cols>
  <sheetData>
    <row r="1" spans="1:18" ht="25.7" customHeight="1">
      <c r="A1" s="606" t="s">
        <v>341</v>
      </c>
      <c r="B1" s="606"/>
      <c r="C1" s="606"/>
      <c r="D1" s="606"/>
      <c r="E1" s="606"/>
      <c r="F1" s="606"/>
      <c r="G1" s="606"/>
      <c r="H1" s="606"/>
      <c r="I1" s="606"/>
      <c r="J1" s="606"/>
      <c r="K1" s="606"/>
      <c r="L1" s="606"/>
      <c r="M1" s="606"/>
      <c r="N1" s="606"/>
      <c r="O1" s="606"/>
      <c r="P1" s="606"/>
      <c r="Q1" s="606"/>
      <c r="R1" s="606"/>
    </row>
    <row r="2" spans="1:18" ht="54" customHeight="1">
      <c r="A2" s="432"/>
      <c r="B2" s="432"/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  <c r="Q2" s="432"/>
      <c r="R2" s="432"/>
    </row>
    <row r="3" spans="1:18" ht="77.45" customHeight="1">
      <c r="A3" s="176"/>
      <c r="B3" s="29" t="s">
        <v>90</v>
      </c>
      <c r="C3" s="29" t="s">
        <v>89</v>
      </c>
      <c r="D3" s="29" t="s">
        <v>19</v>
      </c>
      <c r="E3" s="29" t="s">
        <v>16</v>
      </c>
      <c r="F3" s="29" t="s">
        <v>88</v>
      </c>
      <c r="G3" s="29" t="s">
        <v>17</v>
      </c>
      <c r="H3" s="29" t="s">
        <v>86</v>
      </c>
      <c r="I3" s="29" t="s">
        <v>91</v>
      </c>
      <c r="J3" s="29" t="s">
        <v>92</v>
      </c>
      <c r="K3" s="29" t="s">
        <v>85</v>
      </c>
      <c r="L3" s="29" t="s">
        <v>93</v>
      </c>
      <c r="M3" s="29" t="s">
        <v>21</v>
      </c>
      <c r="N3" s="29" t="s">
        <v>22</v>
      </c>
      <c r="O3" s="29" t="s">
        <v>87</v>
      </c>
      <c r="P3" s="29" t="s">
        <v>84</v>
      </c>
      <c r="Q3" s="465" t="s">
        <v>23</v>
      </c>
    </row>
    <row r="4" spans="1:18" ht="14.45" customHeight="1">
      <c r="A4" s="35" t="s">
        <v>97</v>
      </c>
      <c r="B4" s="433">
        <v>1958</v>
      </c>
      <c r="C4" s="433">
        <v>1196</v>
      </c>
      <c r="D4" s="433">
        <v>9829</v>
      </c>
      <c r="E4" s="433">
        <v>4</v>
      </c>
      <c r="F4" s="433">
        <v>1057</v>
      </c>
      <c r="G4" s="433">
        <v>853</v>
      </c>
      <c r="H4" s="433">
        <v>971</v>
      </c>
      <c r="I4" s="433">
        <v>395</v>
      </c>
      <c r="J4" s="433">
        <v>761</v>
      </c>
      <c r="K4" s="433">
        <v>604</v>
      </c>
      <c r="L4" s="433">
        <v>1041</v>
      </c>
      <c r="M4" s="433">
        <v>249</v>
      </c>
      <c r="N4" s="433">
        <v>318</v>
      </c>
      <c r="O4" s="433">
        <v>1055</v>
      </c>
      <c r="P4" s="433">
        <v>2071</v>
      </c>
      <c r="Q4" s="388">
        <v>22362</v>
      </c>
    </row>
    <row r="5" spans="1:18" ht="14.45" customHeight="1">
      <c r="A5" s="35" t="s">
        <v>98</v>
      </c>
      <c r="B5" s="433">
        <v>12</v>
      </c>
      <c r="C5" s="433">
        <v>17</v>
      </c>
      <c r="D5" s="433">
        <v>30</v>
      </c>
      <c r="E5" s="433">
        <v>16</v>
      </c>
      <c r="F5" s="433">
        <v>40</v>
      </c>
      <c r="G5" s="433">
        <v>14</v>
      </c>
      <c r="H5" s="433">
        <v>16</v>
      </c>
      <c r="I5" s="433">
        <v>2</v>
      </c>
      <c r="J5" s="433">
        <v>7</v>
      </c>
      <c r="K5" s="433">
        <v>13</v>
      </c>
      <c r="L5" s="433">
        <v>9</v>
      </c>
      <c r="M5" s="433">
        <v>4</v>
      </c>
      <c r="N5" s="433">
        <v>6</v>
      </c>
      <c r="O5" s="433">
        <v>16</v>
      </c>
      <c r="P5" s="433">
        <v>44</v>
      </c>
      <c r="Q5" s="388">
        <v>246</v>
      </c>
    </row>
    <row r="6" spans="1:18" ht="14.45" customHeight="1">
      <c r="A6" s="35" t="s">
        <v>59</v>
      </c>
      <c r="B6" s="433">
        <v>0</v>
      </c>
      <c r="C6" s="433">
        <v>0</v>
      </c>
      <c r="D6" s="433">
        <v>0</v>
      </c>
      <c r="E6" s="433">
        <v>8</v>
      </c>
      <c r="F6" s="433">
        <v>0</v>
      </c>
      <c r="G6" s="433">
        <v>0</v>
      </c>
      <c r="H6" s="433">
        <v>0</v>
      </c>
      <c r="I6" s="433">
        <v>0</v>
      </c>
      <c r="J6" s="433">
        <v>0</v>
      </c>
      <c r="K6" s="433">
        <v>0</v>
      </c>
      <c r="L6" s="433">
        <v>0</v>
      </c>
      <c r="M6" s="433">
        <v>0</v>
      </c>
      <c r="N6" s="433">
        <v>0</v>
      </c>
      <c r="O6" s="433">
        <v>0</v>
      </c>
      <c r="P6" s="433">
        <v>0</v>
      </c>
      <c r="Q6" s="388">
        <v>8</v>
      </c>
    </row>
    <row r="7" spans="1:18" ht="14.45" customHeight="1">
      <c r="A7" s="35" t="s">
        <v>99</v>
      </c>
      <c r="B7" s="433">
        <v>0</v>
      </c>
      <c r="C7" s="433">
        <v>0</v>
      </c>
      <c r="D7" s="433">
        <v>142</v>
      </c>
      <c r="E7" s="433">
        <v>5</v>
      </c>
      <c r="F7" s="433">
        <v>0</v>
      </c>
      <c r="G7" s="433">
        <v>1</v>
      </c>
      <c r="H7" s="433">
        <v>0</v>
      </c>
      <c r="I7" s="433">
        <v>1</v>
      </c>
      <c r="J7" s="433">
        <v>0</v>
      </c>
      <c r="K7" s="433">
        <v>0</v>
      </c>
      <c r="L7" s="433">
        <v>0</v>
      </c>
      <c r="M7" s="433">
        <v>1</v>
      </c>
      <c r="N7" s="433">
        <v>0</v>
      </c>
      <c r="O7" s="433">
        <v>1</v>
      </c>
      <c r="P7" s="433">
        <v>1</v>
      </c>
      <c r="Q7" s="388">
        <v>152</v>
      </c>
    </row>
    <row r="8" spans="1:18" ht="14.45" customHeight="1">
      <c r="A8" s="35" t="s">
        <v>100</v>
      </c>
      <c r="B8" s="433">
        <v>38</v>
      </c>
      <c r="C8" s="433">
        <v>26</v>
      </c>
      <c r="D8" s="433">
        <v>41</v>
      </c>
      <c r="E8" s="433">
        <v>177</v>
      </c>
      <c r="F8" s="433">
        <v>32</v>
      </c>
      <c r="G8" s="433">
        <v>30</v>
      </c>
      <c r="H8" s="433">
        <v>20</v>
      </c>
      <c r="I8" s="433">
        <v>12</v>
      </c>
      <c r="J8" s="433">
        <v>40</v>
      </c>
      <c r="K8" s="433">
        <v>158</v>
      </c>
      <c r="L8" s="433">
        <v>47</v>
      </c>
      <c r="M8" s="433">
        <v>10</v>
      </c>
      <c r="N8" s="433">
        <v>24</v>
      </c>
      <c r="O8" s="433">
        <v>46</v>
      </c>
      <c r="P8" s="433">
        <v>61</v>
      </c>
      <c r="Q8" s="388">
        <v>762</v>
      </c>
    </row>
    <row r="9" spans="1:18" ht="14.45" customHeight="1">
      <c r="A9" s="35" t="s">
        <v>101</v>
      </c>
      <c r="B9" s="433">
        <v>32</v>
      </c>
      <c r="C9" s="433">
        <v>6</v>
      </c>
      <c r="D9" s="433">
        <v>59</v>
      </c>
      <c r="E9" s="433">
        <v>4</v>
      </c>
      <c r="F9" s="433">
        <v>38</v>
      </c>
      <c r="G9" s="433">
        <v>36</v>
      </c>
      <c r="H9" s="433">
        <v>14</v>
      </c>
      <c r="I9" s="433">
        <v>6</v>
      </c>
      <c r="J9" s="433">
        <v>11</v>
      </c>
      <c r="K9" s="433">
        <v>57</v>
      </c>
      <c r="L9" s="433">
        <v>19</v>
      </c>
      <c r="M9" s="433">
        <v>1</v>
      </c>
      <c r="N9" s="433">
        <v>6</v>
      </c>
      <c r="O9" s="433">
        <v>43</v>
      </c>
      <c r="P9" s="433">
        <v>21</v>
      </c>
      <c r="Q9" s="388">
        <v>353</v>
      </c>
    </row>
    <row r="10" spans="1:18" ht="14.45" customHeight="1">
      <c r="A10" s="35" t="s">
        <v>94</v>
      </c>
      <c r="B10" s="433">
        <v>2000</v>
      </c>
      <c r="C10" s="433">
        <v>1347</v>
      </c>
      <c r="D10" s="433">
        <v>5773</v>
      </c>
      <c r="E10" s="433">
        <v>0</v>
      </c>
      <c r="F10" s="433">
        <v>975</v>
      </c>
      <c r="G10" s="433">
        <v>931</v>
      </c>
      <c r="H10" s="433">
        <v>945</v>
      </c>
      <c r="I10" s="433">
        <v>376</v>
      </c>
      <c r="J10" s="433">
        <v>669</v>
      </c>
      <c r="K10" s="433">
        <v>1835</v>
      </c>
      <c r="L10" s="433">
        <v>1179</v>
      </c>
      <c r="M10" s="433">
        <v>212</v>
      </c>
      <c r="N10" s="433">
        <v>245</v>
      </c>
      <c r="O10" s="433">
        <v>1616</v>
      </c>
      <c r="P10" s="433">
        <v>1987</v>
      </c>
      <c r="Q10" s="388">
        <v>20090</v>
      </c>
    </row>
    <row r="11" spans="1:18" ht="14.45" customHeight="1">
      <c r="A11" s="35" t="s">
        <v>102</v>
      </c>
      <c r="B11" s="433">
        <v>163</v>
      </c>
      <c r="C11" s="433">
        <v>111</v>
      </c>
      <c r="D11" s="433">
        <v>3124</v>
      </c>
      <c r="E11" s="433">
        <v>0</v>
      </c>
      <c r="F11" s="433">
        <v>94</v>
      </c>
      <c r="G11" s="433">
        <v>91</v>
      </c>
      <c r="H11" s="433">
        <v>130</v>
      </c>
      <c r="I11" s="433">
        <v>29</v>
      </c>
      <c r="J11" s="433">
        <v>62</v>
      </c>
      <c r="K11" s="433">
        <v>119</v>
      </c>
      <c r="L11" s="433">
        <v>90</v>
      </c>
      <c r="M11" s="433">
        <v>12</v>
      </c>
      <c r="N11" s="433">
        <v>13</v>
      </c>
      <c r="O11" s="433">
        <v>269</v>
      </c>
      <c r="P11" s="433">
        <v>253</v>
      </c>
      <c r="Q11" s="388">
        <v>4560</v>
      </c>
    </row>
    <row r="12" spans="1:18" ht="14.45" customHeight="1">
      <c r="A12" s="35" t="s">
        <v>103</v>
      </c>
      <c r="B12" s="433">
        <v>21</v>
      </c>
      <c r="C12" s="433">
        <v>24</v>
      </c>
      <c r="D12" s="433">
        <v>158</v>
      </c>
      <c r="E12" s="433">
        <v>0</v>
      </c>
      <c r="F12" s="433">
        <v>19</v>
      </c>
      <c r="G12" s="433">
        <v>14</v>
      </c>
      <c r="H12" s="433">
        <v>22</v>
      </c>
      <c r="I12" s="433">
        <v>5</v>
      </c>
      <c r="J12" s="433">
        <v>17</v>
      </c>
      <c r="K12" s="433">
        <v>37</v>
      </c>
      <c r="L12" s="433">
        <v>28</v>
      </c>
      <c r="M12" s="433">
        <v>4</v>
      </c>
      <c r="N12" s="433">
        <v>4</v>
      </c>
      <c r="O12" s="433">
        <v>22</v>
      </c>
      <c r="P12" s="433">
        <v>18</v>
      </c>
      <c r="Q12" s="388">
        <v>393</v>
      </c>
    </row>
    <row r="13" spans="1:18">
      <c r="A13" s="516" t="s">
        <v>339</v>
      </c>
      <c r="B13" s="288">
        <v>4224</v>
      </c>
      <c r="C13" s="288">
        <v>2727</v>
      </c>
      <c r="D13" s="288">
        <v>19156</v>
      </c>
      <c r="E13" s="288">
        <v>214</v>
      </c>
      <c r="F13" s="288">
        <v>2255</v>
      </c>
      <c r="G13" s="288">
        <v>1970</v>
      </c>
      <c r="H13" s="288">
        <v>2118</v>
      </c>
      <c r="I13" s="288">
        <v>826</v>
      </c>
      <c r="J13" s="288">
        <v>1567</v>
      </c>
      <c r="K13" s="288">
        <v>2823</v>
      </c>
      <c r="L13" s="288">
        <v>2413</v>
      </c>
      <c r="M13" s="288">
        <v>493</v>
      </c>
      <c r="N13" s="288">
        <v>616</v>
      </c>
      <c r="O13" s="288">
        <v>3068</v>
      </c>
      <c r="P13" s="288">
        <v>4456</v>
      </c>
      <c r="Q13" s="388">
        <v>48926</v>
      </c>
    </row>
    <row r="14" spans="1:18">
      <c r="A14" s="466" t="s">
        <v>326</v>
      </c>
      <c r="B14" s="458">
        <v>4142</v>
      </c>
      <c r="C14" s="458">
        <v>2693</v>
      </c>
      <c r="D14" s="458">
        <v>19415</v>
      </c>
      <c r="E14" s="458">
        <v>194</v>
      </c>
      <c r="F14" s="458">
        <v>2344</v>
      </c>
      <c r="G14" s="458">
        <v>2066</v>
      </c>
      <c r="H14" s="458">
        <v>2214</v>
      </c>
      <c r="I14" s="458">
        <v>844</v>
      </c>
      <c r="J14" s="458">
        <v>1529</v>
      </c>
      <c r="K14" s="458">
        <v>3940</v>
      </c>
      <c r="L14" s="458">
        <v>2155</v>
      </c>
      <c r="M14" s="458">
        <v>528</v>
      </c>
      <c r="N14" s="458">
        <v>644</v>
      </c>
      <c r="O14" s="458">
        <v>2969</v>
      </c>
      <c r="P14" s="458">
        <v>4578</v>
      </c>
      <c r="Q14" s="459">
        <v>50255</v>
      </c>
    </row>
    <row r="35" spans="1:18">
      <c r="A35" s="607"/>
      <c r="B35" s="607"/>
      <c r="C35" s="607"/>
      <c r="D35" s="607"/>
      <c r="E35" s="607"/>
      <c r="F35" s="607"/>
      <c r="G35" s="607"/>
      <c r="H35" s="607"/>
      <c r="I35" s="607"/>
      <c r="J35" s="607"/>
      <c r="K35" s="607"/>
      <c r="L35" s="607"/>
      <c r="M35" s="607"/>
      <c r="N35" s="607"/>
      <c r="O35" s="607"/>
      <c r="P35" s="607"/>
      <c r="Q35" s="607"/>
      <c r="R35" s="607"/>
    </row>
  </sheetData>
  <mergeCells count="2">
    <mergeCell ref="A1:R1"/>
    <mergeCell ref="A35:R35"/>
  </mergeCells>
  <printOptions horizontalCentered="1"/>
  <pageMargins left="0.78740157480314965" right="0.19685039370078741" top="0.78740157480314965" bottom="0.19685039370078741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26</vt:i4>
      </vt:variant>
      <vt:variant>
        <vt:lpstr>Plages nommées</vt:lpstr>
      </vt:variant>
      <vt:variant>
        <vt:i4>15</vt:i4>
      </vt:variant>
    </vt:vector>
  </HeadingPairs>
  <TitlesOfParts>
    <vt:vector size="41" baseType="lpstr">
      <vt:lpstr>Surfaces et places</vt:lpstr>
      <vt:lpstr>Jourts ouverts</vt:lpstr>
      <vt:lpstr>Ratio Entrées prêts jours</vt:lpstr>
      <vt:lpstr>Entrées</vt:lpstr>
      <vt:lpstr>Site</vt:lpstr>
      <vt:lpstr>Abonnés 1 jour</vt:lpstr>
      <vt:lpstr>Abonnés au 31</vt:lpstr>
      <vt:lpstr>Inscits réinscrits</vt:lpstr>
      <vt:lpstr>Abonnés au 31 caté </vt:lpstr>
      <vt:lpstr>Abonnés au 31 par type d'abo</vt:lpstr>
      <vt:lpstr>Abonnés communes et %</vt:lpstr>
      <vt:lpstr>Récap abo communes</vt:lpstr>
      <vt:lpstr>Abonnés au 31 âges</vt:lpstr>
      <vt:lpstr>Abonnés au 31 CSP</vt:lpstr>
      <vt:lpstr>Emprunteurs 1 prêt</vt:lpstr>
      <vt:lpstr>Prêts</vt:lpstr>
      <vt:lpstr>Prêts numériques</vt:lpstr>
      <vt:lpstr>Réservations</vt:lpstr>
      <vt:lpstr>Prêts cate abonnés</vt:lpstr>
      <vt:lpstr>Prêt type abo</vt:lpstr>
      <vt:lpstr>Activité de la navette </vt:lpstr>
      <vt:lpstr>Retours décentralisés</vt:lpstr>
      <vt:lpstr>Collection LP&amp;Pat</vt:lpstr>
      <vt:lpstr>Prêts collection regroupement</vt:lpstr>
      <vt:lpstr>Prêts par domaine</vt:lpstr>
      <vt:lpstr>Périodiques</vt:lpstr>
      <vt:lpstr>'Abonnés au 31'!Zone_d_impression</vt:lpstr>
      <vt:lpstr>'Abonnés au 31 âges'!Zone_d_impression</vt:lpstr>
      <vt:lpstr>'Abonnés au 31 caté '!Zone_d_impression</vt:lpstr>
      <vt:lpstr>'Abonnés au 31 CSP'!Zone_d_impression</vt:lpstr>
      <vt:lpstr>'Activité de la navette '!Zone_d_impression</vt:lpstr>
      <vt:lpstr>'Collection LP&amp;Pat'!Zone_d_impression</vt:lpstr>
      <vt:lpstr>Entrées!Zone_d_impression</vt:lpstr>
      <vt:lpstr>'Inscits réinscrits'!Zone_d_impression</vt:lpstr>
      <vt:lpstr>Prêts!Zone_d_impression</vt:lpstr>
      <vt:lpstr>'Prêts cate abonnés'!Zone_d_impression</vt:lpstr>
      <vt:lpstr>'Prêts collection regroupement'!Zone_d_impression</vt:lpstr>
      <vt:lpstr>'Prêts numériques'!Zone_d_impression</vt:lpstr>
      <vt:lpstr>'Récap abo communes'!Zone_d_impression</vt:lpstr>
      <vt:lpstr>Réservations!Zone_d_impression</vt:lpstr>
      <vt:lpstr>Site!Zone_d_impression</vt:lpstr>
    </vt:vector>
  </TitlesOfParts>
  <Company>TransGourmet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</dc:creator>
  <cp:lastModifiedBy>BERGA Frédérique</cp:lastModifiedBy>
  <cp:lastPrinted>2025-05-02T13:25:20Z</cp:lastPrinted>
  <dcterms:created xsi:type="dcterms:W3CDTF">2020-05-05T13:43:35Z</dcterms:created>
  <dcterms:modified xsi:type="dcterms:W3CDTF">2025-05-02T13:36:18Z</dcterms:modified>
</cp:coreProperties>
</file>