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hermes\bergaf\CONTROLE DE GESTION\OPEN DATA\"/>
    </mc:Choice>
  </mc:AlternateContent>
  <bookViews>
    <workbookView xWindow="-12" yWindow="48" windowWidth="10320" windowHeight="8112"/>
  </bookViews>
  <sheets>
    <sheet name="Surfaces et places" sheetId="108" r:id="rId1"/>
    <sheet name="Jours ouverts" sheetId="72" r:id="rId2"/>
    <sheet name="Ratio Entrées prêts jours" sheetId="107" r:id="rId3"/>
    <sheet name="Entrées" sheetId="17" r:id="rId4"/>
    <sheet name="Prêts" sheetId="90" r:id="rId5"/>
    <sheet name="Site" sheetId="96" r:id="rId6"/>
    <sheet name="Prêts numériques" sheetId="66" r:id="rId7"/>
    <sheet name="Abonnés 1 jour" sheetId="80" r:id="rId8"/>
    <sheet name="Abonnés au 31 cate " sheetId="25" r:id="rId9"/>
    <sheet name="Abonnés communes et %" sheetId="27" r:id="rId10"/>
    <sheet name="Récap abo communes" sheetId="28" r:id="rId11"/>
    <sheet name="Abonnés au 31 âges" sheetId="29" r:id="rId12"/>
    <sheet name="Abonnés au 31 CSP" sheetId="30" r:id="rId13"/>
    <sheet name="Emprunteurs 1 prêt" sheetId="31" r:id="rId14"/>
    <sheet name="Prêts cate abonnés" sheetId="33" r:id="rId15"/>
    <sheet name="Collection LP&amp;Pat" sheetId="44" r:id="rId16"/>
    <sheet name="Prêts collection regroupement" sheetId="48" r:id="rId17"/>
    <sheet name="Prêts par domaine" sheetId="82" r:id="rId18"/>
    <sheet name="Acquisitions par domaine " sheetId="109" r:id="rId19"/>
    <sheet name="Périodiques" sheetId="87" r:id="rId20"/>
  </sheets>
  <externalReferences>
    <externalReference r:id="rId21"/>
    <externalReference r:id="rId22"/>
    <externalReference r:id="rId23"/>
  </externalReferences>
  <definedNames>
    <definedName name="a" localSheetId="7">#REF!</definedName>
    <definedName name="a" localSheetId="11">#REF!</definedName>
    <definedName name="a" localSheetId="12">#REF!</definedName>
    <definedName name="a" localSheetId="13">#REF!</definedName>
    <definedName name="a" localSheetId="6">#REF!</definedName>
    <definedName name="a" localSheetId="2">#REF!</definedName>
    <definedName name="a" localSheetId="5">#REF!</definedName>
    <definedName name="a">#REF!</definedName>
    <definedName name="e" localSheetId="7">#REF!</definedName>
    <definedName name="e" localSheetId="11">#REF!</definedName>
    <definedName name="e" localSheetId="12">#REF!</definedName>
    <definedName name="e" localSheetId="13">#REF!</definedName>
    <definedName name="e" localSheetId="6">#REF!</definedName>
    <definedName name="e" localSheetId="2">#REF!</definedName>
    <definedName name="e" localSheetId="10">#REF!</definedName>
    <definedName name="e" localSheetId="5">#REF!</definedName>
    <definedName name="e">#REF!</definedName>
    <definedName name="Excel_BuiltIn__FilterDatabase_1" localSheetId="7">#REF!</definedName>
    <definedName name="Excel_BuiltIn__FilterDatabase_1" localSheetId="11">#REF!</definedName>
    <definedName name="Excel_BuiltIn__FilterDatabase_1" localSheetId="12">#REF!</definedName>
    <definedName name="Excel_BuiltIn__FilterDatabase_1" localSheetId="13">#REF!</definedName>
    <definedName name="Excel_BuiltIn__FilterDatabase_1" localSheetId="6">#REF!</definedName>
    <definedName name="Excel_BuiltIn__FilterDatabase_1" localSheetId="2">#REF!</definedName>
    <definedName name="Excel_BuiltIn__FilterDatabase_1" localSheetId="10">#REF!</definedName>
    <definedName name="Excel_BuiltIn__FilterDatabase_1" localSheetId="5">#REF!</definedName>
    <definedName name="Excel_BuiltIn__FilterDatabase_1">#REF!</definedName>
    <definedName name="Excel_BuiltIn__FilterDatabase_2" localSheetId="7">#REF!</definedName>
    <definedName name="Excel_BuiltIn__FilterDatabase_2" localSheetId="11">#REF!</definedName>
    <definedName name="Excel_BuiltIn__FilterDatabase_2" localSheetId="12">#REF!</definedName>
    <definedName name="Excel_BuiltIn__FilterDatabase_2" localSheetId="13">#REF!</definedName>
    <definedName name="Excel_BuiltIn__FilterDatabase_2" localSheetId="6">#REF!</definedName>
    <definedName name="Excel_BuiltIn__FilterDatabase_2" localSheetId="2">#REF!</definedName>
    <definedName name="Excel_BuiltIn__FilterDatabase_2" localSheetId="10">#REF!</definedName>
    <definedName name="Excel_BuiltIn__FilterDatabase_2" localSheetId="5">#REF!</definedName>
    <definedName name="Excel_BuiltIn__FilterDatabase_2">#REF!</definedName>
    <definedName name="jfd" localSheetId="6">#REF!</definedName>
    <definedName name="jfd" localSheetId="5">#REF!</definedName>
    <definedName name="jfd">#REF!</definedName>
    <definedName name="lll" localSheetId="7">#REF!</definedName>
    <definedName name="lll" localSheetId="11">#REF!</definedName>
    <definedName name="lll" localSheetId="12">#REF!</definedName>
    <definedName name="lll" localSheetId="6">#REF!</definedName>
    <definedName name="lll" localSheetId="2">#REF!</definedName>
    <definedName name="lll" localSheetId="5">#REF!</definedName>
    <definedName name="lll">#REF!</definedName>
    <definedName name="m" localSheetId="7">#REF!</definedName>
    <definedName name="m" localSheetId="6">#REF!</definedName>
    <definedName name="m" localSheetId="2">#REF!</definedName>
    <definedName name="m" localSheetId="5">#REF!</definedName>
    <definedName name="m">#REF!</definedName>
    <definedName name="p" localSheetId="7">#REF!</definedName>
    <definedName name="p" localSheetId="11">#REF!</definedName>
    <definedName name="p" localSheetId="12">#REF!</definedName>
    <definedName name="p" localSheetId="6">#REF!</definedName>
    <definedName name="p" localSheetId="2">#REF!</definedName>
    <definedName name="p" localSheetId="5">#REF!</definedName>
    <definedName name="p">#REF!</definedName>
    <definedName name="s">#REF!</definedName>
    <definedName name="_xlnm.Print_Area" localSheetId="11">'Abonnés au 31 âges'!$A$1:$AF$33</definedName>
    <definedName name="_xlnm.Print_Area" localSheetId="8">'Abonnés au 31 cate '!$A$1:$S$33</definedName>
    <definedName name="_xlnm.Print_Area" localSheetId="12">'Abonnés au 31 CSP'!$A$1:$R$32</definedName>
    <definedName name="_xlnm.Print_Area" localSheetId="18">'Acquisitions par domaine '!$A$1:$L$49</definedName>
    <definedName name="_xlnm.Print_Area" localSheetId="15">'Collection LP&amp;Pat'!$A$1:$Q$35</definedName>
    <definedName name="_xlnm.Print_Area" localSheetId="3">Entrées!$A$1:$P$34</definedName>
    <definedName name="_xlnm.Print_Area" localSheetId="4">Prêts!$A$1:$Q$35</definedName>
    <definedName name="_xlnm.Print_Area" localSheetId="14">'Prêts cate abonnés'!$A$1:$R$31</definedName>
    <definedName name="_xlnm.Print_Area" localSheetId="16">'Prêts collection regroupement'!$A$1:$Q$35</definedName>
    <definedName name="_xlnm.Print_Area" localSheetId="6">'Prêts numériques'!$A$1:$P$33</definedName>
    <definedName name="_xlnm.Print_Area" localSheetId="10">'Récap abo communes'!$A$1:$T$34</definedName>
    <definedName name="_xlnm.Print_Area" localSheetId="5">Site!$A$1:$L$34</definedName>
  </definedNames>
  <calcPr calcId="162913"/>
</workbook>
</file>

<file path=xl/calcChain.xml><?xml version="1.0" encoding="utf-8"?>
<calcChain xmlns="http://schemas.openxmlformats.org/spreadsheetml/2006/main">
  <c r="B20" i="108" l="1"/>
  <c r="C20" i="108"/>
  <c r="E4" i="107" l="1"/>
  <c r="G4" i="107"/>
  <c r="E5" i="107"/>
  <c r="G5" i="107"/>
  <c r="E6" i="107"/>
  <c r="G6" i="107"/>
  <c r="E7" i="107"/>
  <c r="G7" i="107"/>
  <c r="E8" i="107"/>
  <c r="G8" i="107"/>
  <c r="E9" i="107"/>
  <c r="G9" i="107"/>
  <c r="E10" i="107"/>
  <c r="G10" i="107"/>
  <c r="E11" i="107"/>
  <c r="G11" i="107"/>
  <c r="E12" i="107"/>
  <c r="G12" i="107"/>
  <c r="E13" i="107"/>
  <c r="G13" i="107"/>
  <c r="E14" i="107"/>
  <c r="G14" i="107"/>
  <c r="E15" i="107"/>
  <c r="G15" i="107"/>
  <c r="E16" i="107"/>
  <c r="G16" i="107"/>
  <c r="E17" i="107"/>
  <c r="G17" i="107"/>
  <c r="D19" i="107"/>
  <c r="F19" i="107"/>
  <c r="J11" i="96" l="1"/>
  <c r="B13" i="48" l="1"/>
  <c r="C13" i="48"/>
  <c r="D13" i="48"/>
  <c r="E13" i="48"/>
  <c r="F13" i="48"/>
  <c r="G13" i="48"/>
  <c r="H13" i="48"/>
  <c r="I13" i="48"/>
  <c r="J13" i="48"/>
  <c r="K13" i="48"/>
  <c r="L13" i="48"/>
  <c r="M13" i="48"/>
  <c r="N13" i="48"/>
  <c r="O13" i="48"/>
  <c r="P13" i="48"/>
  <c r="Q4" i="48"/>
  <c r="Q5" i="48"/>
  <c r="Q6" i="48"/>
  <c r="Q7" i="48"/>
  <c r="Q8" i="48"/>
  <c r="Q9" i="48"/>
  <c r="Q10" i="48"/>
  <c r="Q11" i="48"/>
  <c r="Q12" i="48"/>
  <c r="Q13" i="48" l="1"/>
  <c r="H4" i="28" l="1"/>
  <c r="R12" i="33" l="1"/>
  <c r="R4" i="33"/>
  <c r="R5" i="33"/>
  <c r="R6" i="33"/>
  <c r="R7" i="33"/>
  <c r="R8" i="33"/>
  <c r="R9" i="33"/>
  <c r="R10" i="33"/>
  <c r="R11" i="33"/>
  <c r="R3" i="33"/>
  <c r="B12" i="33"/>
  <c r="C12" i="33"/>
  <c r="D12" i="33"/>
  <c r="E12" i="33"/>
  <c r="Q12" i="33" s="1"/>
  <c r="F12" i="33"/>
  <c r="G12" i="33"/>
  <c r="H12" i="33"/>
  <c r="I12" i="33"/>
  <c r="J12" i="33"/>
  <c r="K12" i="33"/>
  <c r="L12" i="33"/>
  <c r="M12" i="33"/>
  <c r="N12" i="33"/>
  <c r="O12" i="33"/>
  <c r="P12" i="33"/>
  <c r="Q3" i="33"/>
  <c r="Q4" i="33"/>
  <c r="Q5" i="33"/>
  <c r="Q6" i="33"/>
  <c r="Q7" i="33"/>
  <c r="Q8" i="33"/>
  <c r="Q9" i="33"/>
  <c r="Q10" i="33"/>
  <c r="Q11" i="33"/>
  <c r="B32" i="82" l="1"/>
  <c r="C32" i="82"/>
  <c r="D32" i="82"/>
  <c r="E32" i="82"/>
  <c r="F32" i="82"/>
  <c r="G32" i="82"/>
  <c r="H32" i="82"/>
  <c r="I32" i="82"/>
  <c r="J32" i="82"/>
  <c r="K32" i="82"/>
  <c r="L32" i="82"/>
  <c r="M32" i="82"/>
  <c r="N32" i="82"/>
  <c r="O32" i="82"/>
  <c r="P32" i="82"/>
  <c r="Q3" i="82"/>
  <c r="Q4" i="82"/>
  <c r="Q5" i="82"/>
  <c r="Q6" i="82"/>
  <c r="Q7" i="82"/>
  <c r="Q8" i="82"/>
  <c r="Q9" i="82"/>
  <c r="Q10" i="82"/>
  <c r="Q11" i="82"/>
  <c r="Q12" i="82"/>
  <c r="Q13" i="82"/>
  <c r="Q14" i="82"/>
  <c r="Q15" i="82"/>
  <c r="Q16" i="82"/>
  <c r="Q17" i="82"/>
  <c r="Q18" i="82"/>
  <c r="Q19" i="82"/>
  <c r="Q20" i="82"/>
  <c r="Q21" i="82"/>
  <c r="Q22" i="82"/>
  <c r="Q23" i="82"/>
  <c r="Q24" i="82"/>
  <c r="Q25" i="82"/>
  <c r="Q26" i="82"/>
  <c r="Q27" i="82"/>
  <c r="Q28" i="82"/>
  <c r="Q29" i="82"/>
  <c r="Q30" i="82"/>
  <c r="Q31" i="82"/>
  <c r="Q33" i="82"/>
  <c r="R23" i="82" l="1"/>
  <c r="R22" i="82"/>
  <c r="R21" i="82"/>
  <c r="R5" i="82"/>
  <c r="R14" i="82"/>
  <c r="R29" i="82"/>
  <c r="R13" i="82"/>
  <c r="R28" i="82"/>
  <c r="Q32" i="82"/>
  <c r="R15" i="82" s="1"/>
  <c r="R3" i="82"/>
  <c r="R30" i="82" l="1"/>
  <c r="R16" i="82"/>
  <c r="R4" i="82"/>
  <c r="R6" i="82"/>
  <c r="R12" i="82"/>
  <c r="R31" i="82"/>
  <c r="R18" i="82"/>
  <c r="R27" i="82"/>
  <c r="R26" i="82"/>
  <c r="R17" i="82"/>
  <c r="R19" i="82"/>
  <c r="R32" i="82"/>
  <c r="R25" i="82"/>
  <c r="R10" i="82"/>
  <c r="R9" i="82"/>
  <c r="R11" i="82"/>
  <c r="R7" i="82"/>
  <c r="R20" i="82"/>
  <c r="R24" i="82"/>
  <c r="R8" i="82"/>
  <c r="R17" i="30" l="1"/>
  <c r="R5" i="30"/>
  <c r="R6" i="30"/>
  <c r="R7" i="30"/>
  <c r="R8" i="30"/>
  <c r="R9" i="30"/>
  <c r="R10" i="30"/>
  <c r="R11" i="30"/>
  <c r="R12" i="30"/>
  <c r="R13" i="30"/>
  <c r="R14" i="30"/>
  <c r="R15" i="30"/>
  <c r="R16" i="30"/>
  <c r="R4" i="30"/>
  <c r="Q4" i="30"/>
  <c r="Q17" i="30" s="1"/>
  <c r="Q5" i="30"/>
  <c r="Q6" i="30"/>
  <c r="Q7" i="30"/>
  <c r="Q8" i="30"/>
  <c r="Q9" i="30"/>
  <c r="Q10" i="30"/>
  <c r="Q11" i="30"/>
  <c r="Q12" i="30"/>
  <c r="Q13" i="30"/>
  <c r="Q14" i="30"/>
  <c r="Q15" i="30"/>
  <c r="Q16" i="30"/>
  <c r="C17" i="30"/>
  <c r="D17" i="30"/>
  <c r="E17" i="30"/>
  <c r="F17" i="30"/>
  <c r="G17" i="30"/>
  <c r="H17" i="30"/>
  <c r="I17" i="30"/>
  <c r="J17" i="30"/>
  <c r="K17" i="30"/>
  <c r="L17" i="30"/>
  <c r="M17" i="30"/>
  <c r="N17" i="30"/>
  <c r="O17" i="30"/>
  <c r="P17" i="30"/>
  <c r="B17" i="30"/>
  <c r="AC6" i="29" l="1"/>
  <c r="AC7" i="29"/>
  <c r="AC8" i="29"/>
  <c r="AC9" i="29"/>
  <c r="AC10" i="29"/>
  <c r="AC11" i="29"/>
  <c r="AC12" i="29"/>
  <c r="AC13" i="29"/>
  <c r="AC14" i="29"/>
  <c r="AC15" i="29"/>
  <c r="AC5" i="29"/>
  <c r="AA6" i="29"/>
  <c r="AA7" i="29"/>
  <c r="AA8" i="29"/>
  <c r="AA9" i="29"/>
  <c r="AA10" i="29"/>
  <c r="AA11" i="29"/>
  <c r="AA12" i="29"/>
  <c r="AA13" i="29"/>
  <c r="AA14" i="29"/>
  <c r="AA15" i="29"/>
  <c r="AA5" i="29"/>
  <c r="Y6" i="29"/>
  <c r="Y7" i="29"/>
  <c r="Y8" i="29"/>
  <c r="Y9" i="29"/>
  <c r="Y10" i="29"/>
  <c r="Y11" i="29"/>
  <c r="Y12" i="29"/>
  <c r="Y13" i="29"/>
  <c r="Y14" i="29"/>
  <c r="Y15" i="29"/>
  <c r="Y5" i="29"/>
  <c r="W6" i="29"/>
  <c r="W7" i="29"/>
  <c r="W8" i="29"/>
  <c r="W9" i="29"/>
  <c r="W10" i="29"/>
  <c r="W11" i="29"/>
  <c r="W12" i="29"/>
  <c r="W13" i="29"/>
  <c r="W14" i="29"/>
  <c r="W15" i="29"/>
  <c r="W5" i="29"/>
  <c r="U6" i="29"/>
  <c r="U7" i="29"/>
  <c r="U8" i="29"/>
  <c r="U9" i="29"/>
  <c r="U10" i="29"/>
  <c r="U11" i="29"/>
  <c r="U12" i="29"/>
  <c r="U13" i="29"/>
  <c r="U14" i="29"/>
  <c r="U15" i="29"/>
  <c r="U5" i="29"/>
  <c r="S6" i="29"/>
  <c r="S7" i="29"/>
  <c r="S8" i="29"/>
  <c r="S9" i="29"/>
  <c r="S10" i="29"/>
  <c r="S11" i="29"/>
  <c r="S12" i="29"/>
  <c r="S13" i="29"/>
  <c r="S14" i="29"/>
  <c r="S15" i="29"/>
  <c r="S5" i="29"/>
  <c r="Q6" i="29"/>
  <c r="Q7" i="29"/>
  <c r="Q8" i="29"/>
  <c r="Q9" i="29"/>
  <c r="Q10" i="29"/>
  <c r="Q11" i="29"/>
  <c r="Q12" i="29"/>
  <c r="Q13" i="29"/>
  <c r="Q14" i="29"/>
  <c r="Q15" i="29"/>
  <c r="Q5" i="29"/>
  <c r="O6" i="29"/>
  <c r="O7" i="29"/>
  <c r="O8" i="29"/>
  <c r="O9" i="29"/>
  <c r="O10" i="29"/>
  <c r="O11" i="29"/>
  <c r="O12" i="29"/>
  <c r="O13" i="29"/>
  <c r="O14" i="29"/>
  <c r="O15" i="29"/>
  <c r="O5" i="29"/>
  <c r="M6" i="29"/>
  <c r="M7" i="29"/>
  <c r="M8" i="29"/>
  <c r="M9" i="29"/>
  <c r="M10" i="29"/>
  <c r="M11" i="29"/>
  <c r="M12" i="29"/>
  <c r="M13" i="29"/>
  <c r="M14" i="29"/>
  <c r="M15" i="29"/>
  <c r="M5" i="29"/>
  <c r="K6" i="29"/>
  <c r="K7" i="29"/>
  <c r="K8" i="29"/>
  <c r="K9" i="29"/>
  <c r="K10" i="29"/>
  <c r="K11" i="29"/>
  <c r="K12" i="29"/>
  <c r="K13" i="29"/>
  <c r="K14" i="29"/>
  <c r="K15" i="29"/>
  <c r="K5" i="29"/>
  <c r="I6" i="29"/>
  <c r="I7" i="29"/>
  <c r="I8" i="29"/>
  <c r="I9" i="29"/>
  <c r="I10" i="29"/>
  <c r="I11" i="29"/>
  <c r="I12" i="29"/>
  <c r="I13" i="29"/>
  <c r="I14" i="29"/>
  <c r="I15" i="29"/>
  <c r="I5" i="29"/>
  <c r="G6" i="29"/>
  <c r="G7" i="29"/>
  <c r="G8" i="29"/>
  <c r="G9" i="29"/>
  <c r="G10" i="29"/>
  <c r="G11" i="29"/>
  <c r="G12" i="29"/>
  <c r="G13" i="29"/>
  <c r="G14" i="29"/>
  <c r="G15" i="29"/>
  <c r="G5" i="29"/>
  <c r="E6" i="29"/>
  <c r="E7" i="29"/>
  <c r="E8" i="29"/>
  <c r="E9" i="29"/>
  <c r="E10" i="29"/>
  <c r="E11" i="29"/>
  <c r="E12" i="29"/>
  <c r="E13" i="29"/>
  <c r="E14" i="29"/>
  <c r="E15" i="29"/>
  <c r="E5" i="29"/>
  <c r="C6" i="29"/>
  <c r="C7" i="29"/>
  <c r="C8" i="29"/>
  <c r="C9" i="29"/>
  <c r="C10" i="29"/>
  <c r="C11" i="29"/>
  <c r="C12" i="29"/>
  <c r="C13" i="29"/>
  <c r="C14" i="29"/>
  <c r="C15" i="29"/>
  <c r="C5" i="29"/>
  <c r="AE6" i="29"/>
  <c r="AE7" i="29"/>
  <c r="AE8" i="29"/>
  <c r="AE9" i="29"/>
  <c r="AE10" i="29"/>
  <c r="AE11" i="29"/>
  <c r="AE12" i="29"/>
  <c r="AE13" i="29"/>
  <c r="AE14" i="29"/>
  <c r="AE5" i="29"/>
  <c r="L24" i="66" l="1"/>
  <c r="K24" i="66"/>
  <c r="I24" i="66"/>
  <c r="G24" i="66"/>
  <c r="F24" i="66"/>
  <c r="D24" i="66"/>
  <c r="C24" i="66"/>
  <c r="E27" i="96"/>
  <c r="N20" i="66"/>
  <c r="N16" i="66"/>
  <c r="N12" i="66"/>
  <c r="N8" i="66"/>
  <c r="N21" i="66" s="1"/>
  <c r="B17" i="90"/>
  <c r="C17" i="90"/>
  <c r="D17" i="90"/>
  <c r="E17" i="90"/>
  <c r="F17" i="90"/>
  <c r="G17" i="90"/>
  <c r="H17" i="90"/>
  <c r="I17" i="90"/>
  <c r="J17" i="90"/>
  <c r="K17" i="90"/>
  <c r="L17" i="90"/>
  <c r="M17" i="90"/>
  <c r="N17" i="90"/>
  <c r="O17" i="90"/>
  <c r="P17" i="90"/>
  <c r="Q5" i="90"/>
  <c r="Q17" i="90" s="1"/>
  <c r="Q6" i="90"/>
  <c r="Q7" i="90"/>
  <c r="Q8" i="90"/>
  <c r="Q9" i="90"/>
  <c r="Q10" i="90"/>
  <c r="Q11" i="90"/>
  <c r="Q12" i="90"/>
  <c r="Q13" i="90"/>
  <c r="Q14" i="90"/>
  <c r="Q15" i="90"/>
  <c r="Q16" i="90"/>
  <c r="P5" i="17"/>
  <c r="P6" i="17"/>
  <c r="P7" i="17"/>
  <c r="P16" i="17" s="1"/>
  <c r="P8" i="17"/>
  <c r="P9" i="17"/>
  <c r="P10" i="17"/>
  <c r="P11" i="17"/>
  <c r="P12" i="17"/>
  <c r="P13" i="17"/>
  <c r="P14" i="17"/>
  <c r="P15" i="17"/>
  <c r="P4" i="17"/>
  <c r="C16" i="17"/>
  <c r="D16" i="17"/>
  <c r="E16" i="17"/>
  <c r="F16" i="17"/>
  <c r="G16" i="17"/>
  <c r="H16" i="17"/>
  <c r="I16" i="17"/>
  <c r="J16" i="17"/>
  <c r="K16" i="17"/>
  <c r="L16" i="17"/>
  <c r="M16" i="17"/>
  <c r="N16" i="17"/>
  <c r="O16" i="17"/>
  <c r="B16" i="17"/>
  <c r="J10" i="96" l="1"/>
  <c r="C27" i="96"/>
  <c r="B27" i="96"/>
  <c r="J9" i="96"/>
  <c r="J8" i="96"/>
  <c r="J7" i="96"/>
  <c r="J6" i="96"/>
  <c r="H35" i="44" l="1"/>
  <c r="D24" i="87" l="1"/>
  <c r="D23" i="87"/>
  <c r="F21" i="87"/>
  <c r="F20" i="87"/>
  <c r="F19" i="87"/>
  <c r="F18" i="87"/>
  <c r="F17" i="87"/>
  <c r="F16" i="87"/>
  <c r="F15" i="87"/>
  <c r="F14" i="87"/>
  <c r="F13" i="87"/>
  <c r="F12" i="87"/>
  <c r="F11" i="87"/>
  <c r="F10" i="87"/>
  <c r="F9" i="87"/>
  <c r="F8" i="87"/>
  <c r="F7" i="87"/>
  <c r="F6" i="87"/>
  <c r="F5" i="87"/>
  <c r="F4" i="87"/>
  <c r="D25" i="87" l="1"/>
  <c r="B19" i="44" l="1"/>
  <c r="C19" i="44"/>
  <c r="D19" i="44"/>
  <c r="E19" i="44"/>
  <c r="F19" i="44"/>
  <c r="G19" i="44"/>
  <c r="H19" i="44"/>
  <c r="I19" i="44"/>
  <c r="J19" i="44"/>
  <c r="K19" i="44"/>
  <c r="L19" i="44"/>
  <c r="M19" i="44"/>
  <c r="N19" i="44"/>
  <c r="O19" i="44"/>
  <c r="P19" i="44"/>
  <c r="Q19" i="44" l="1"/>
  <c r="H19" i="28" l="1"/>
  <c r="T19" i="28" s="1"/>
  <c r="H18" i="28"/>
  <c r="H17" i="28"/>
  <c r="H16" i="28"/>
  <c r="T16" i="28" s="1"/>
  <c r="H15" i="28"/>
  <c r="T15" i="28" s="1"/>
  <c r="H14" i="28"/>
  <c r="T14" i="28" s="1"/>
  <c r="H13" i="28"/>
  <c r="H12" i="28"/>
  <c r="H11" i="28"/>
  <c r="T11" i="28" s="1"/>
  <c r="H10" i="28"/>
  <c r="T10" i="28" s="1"/>
  <c r="H9" i="28"/>
  <c r="H8" i="28"/>
  <c r="H7" i="28"/>
  <c r="T7" i="28" s="1"/>
  <c r="R7" i="28" s="1"/>
  <c r="H6" i="28"/>
  <c r="T6" i="28" s="1"/>
  <c r="H5" i="28"/>
  <c r="T4" i="28"/>
  <c r="M38" i="27"/>
  <c r="L38" i="27"/>
  <c r="J38" i="27"/>
  <c r="I38" i="27"/>
  <c r="G38" i="27"/>
  <c r="F38" i="27"/>
  <c r="C38" i="27"/>
  <c r="B38" i="27"/>
  <c r="C4" i="28" l="1"/>
  <c r="E4" i="28"/>
  <c r="G4" i="28"/>
  <c r="O4" i="28"/>
  <c r="L4" i="28"/>
  <c r="I4" i="28"/>
  <c r="T18" i="28"/>
  <c r="R18" i="28" s="1"/>
  <c r="T13" i="28"/>
  <c r="O13" i="28" s="1"/>
  <c r="T9" i="28"/>
  <c r="I9" i="28" s="1"/>
  <c r="T17" i="28"/>
  <c r="R10" i="28"/>
  <c r="C10" i="28"/>
  <c r="R14" i="28"/>
  <c r="C14" i="28"/>
  <c r="R16" i="28"/>
  <c r="O16" i="28"/>
  <c r="G16" i="28"/>
  <c r="L16" i="28"/>
  <c r="E16" i="28"/>
  <c r="I16" i="28"/>
  <c r="C16" i="28"/>
  <c r="T12" i="28"/>
  <c r="I14" i="28"/>
  <c r="T5" i="28"/>
  <c r="I5" i="28" s="1"/>
  <c r="T8" i="28"/>
  <c r="R4" i="28"/>
  <c r="O19" i="28"/>
  <c r="G19" i="28"/>
  <c r="L19" i="28"/>
  <c r="E19" i="28"/>
  <c r="C19" i="28"/>
  <c r="R19" i="28"/>
  <c r="I6" i="28"/>
  <c r="C6" i="28"/>
  <c r="L6" i="28"/>
  <c r="R6" i="28"/>
  <c r="O6" i="28"/>
  <c r="G6" i="28"/>
  <c r="E6" i="28"/>
  <c r="O15" i="28"/>
  <c r="G15" i="28"/>
  <c r="L15" i="28"/>
  <c r="E15" i="28"/>
  <c r="C15" i="28"/>
  <c r="R15" i="28"/>
  <c r="O11" i="28"/>
  <c r="G11" i="28"/>
  <c r="L11" i="28"/>
  <c r="E11" i="28"/>
  <c r="C11" i="28"/>
  <c r="R11" i="28"/>
  <c r="C7" i="28"/>
  <c r="E7" i="28"/>
  <c r="L7" i="28"/>
  <c r="E10" i="28"/>
  <c r="L10" i="28"/>
  <c r="I11" i="28"/>
  <c r="E14" i="28"/>
  <c r="L14" i="28"/>
  <c r="I15" i="28"/>
  <c r="I19" i="28"/>
  <c r="I10" i="28"/>
  <c r="G7" i="28"/>
  <c r="O7" i="28"/>
  <c r="G10" i="28"/>
  <c r="O10" i="28"/>
  <c r="G14" i="28"/>
  <c r="O14" i="28"/>
  <c r="I7" i="28"/>
  <c r="O18" i="28" l="1"/>
  <c r="L18" i="28"/>
  <c r="G13" i="28"/>
  <c r="L9" i="28"/>
  <c r="O9" i="28"/>
  <c r="I18" i="28"/>
  <c r="E18" i="28"/>
  <c r="R13" i="28"/>
  <c r="C13" i="28"/>
  <c r="L13" i="28"/>
  <c r="E13" i="28"/>
  <c r="G18" i="28"/>
  <c r="G9" i="28"/>
  <c r="C9" i="28"/>
  <c r="C18" i="28"/>
  <c r="I13" i="28"/>
  <c r="R17" i="28"/>
  <c r="E17" i="28"/>
  <c r="C17" i="28"/>
  <c r="L17" i="28"/>
  <c r="O17" i="28"/>
  <c r="R9" i="28"/>
  <c r="E9" i="28"/>
  <c r="G17" i="28"/>
  <c r="I17" i="28"/>
  <c r="R12" i="28"/>
  <c r="O12" i="28"/>
  <c r="G12" i="28"/>
  <c r="L12" i="28"/>
  <c r="E12" i="28"/>
  <c r="C12" i="28"/>
  <c r="R8" i="28"/>
  <c r="C8" i="28"/>
  <c r="O8" i="28"/>
  <c r="G8" i="28"/>
  <c r="L8" i="28"/>
  <c r="E8" i="28"/>
  <c r="I12" i="28"/>
  <c r="R5" i="28"/>
  <c r="C5" i="28"/>
  <c r="O5" i="28"/>
  <c r="G5" i="28"/>
  <c r="L5" i="28"/>
  <c r="E5" i="28"/>
  <c r="I8" i="28"/>
</calcChain>
</file>

<file path=xl/sharedStrings.xml><?xml version="1.0" encoding="utf-8"?>
<sst xmlns="http://schemas.openxmlformats.org/spreadsheetml/2006/main" count="712" uniqueCount="385">
  <si>
    <t>Verne</t>
  </si>
  <si>
    <t>Total</t>
  </si>
  <si>
    <t>Hugo</t>
  </si>
  <si>
    <t>Césaire</t>
  </si>
  <si>
    <t>Victor Hugo</t>
  </si>
  <si>
    <t>Jean-Jacques Rousseau</t>
  </si>
  <si>
    <t>Federico Garcia Lorca</t>
  </si>
  <si>
    <t>William Shakespeare</t>
  </si>
  <si>
    <t>Françoise Giroud</t>
  </si>
  <si>
    <t>Aimé Césaire</t>
  </si>
  <si>
    <t>Albert Camus</t>
  </si>
  <si>
    <t>Jean Giono</t>
  </si>
  <si>
    <t>Jean de La Fontaine</t>
  </si>
  <si>
    <t>George Sand</t>
  </si>
  <si>
    <t>Jules Verne</t>
  </si>
  <si>
    <t>Paul Langevin</t>
  </si>
  <si>
    <t>Centre de ressources</t>
  </si>
  <si>
    <t>La Gare</t>
  </si>
  <si>
    <t>TOTAL</t>
  </si>
  <si>
    <t>E. Zola</t>
  </si>
  <si>
    <t>Shakespeare</t>
  </si>
  <si>
    <t>J. de La Fontaine</t>
  </si>
  <si>
    <t>P. Langevin</t>
  </si>
  <si>
    <t>Réseau</t>
  </si>
  <si>
    <t>Camus</t>
  </si>
  <si>
    <t>La Fontaine</t>
  </si>
  <si>
    <t>Sand</t>
  </si>
  <si>
    <t>Rousseau</t>
  </si>
  <si>
    <t>Giroud</t>
  </si>
  <si>
    <t>Giono</t>
  </si>
  <si>
    <t>Langevin</t>
  </si>
  <si>
    <t>Total 2019</t>
  </si>
  <si>
    <t>Murviel-lès-Montpellier</t>
  </si>
  <si>
    <t>Cournonsec</t>
  </si>
  <si>
    <t>Beaulieu</t>
  </si>
  <si>
    <t>Cournonterral</t>
  </si>
  <si>
    <t>Castelnau-le-Lez</t>
  </si>
  <si>
    <t>Fabrègues</t>
  </si>
  <si>
    <t>Castries</t>
  </si>
  <si>
    <t>Prades-le-Lez</t>
  </si>
  <si>
    <t>Clapiers</t>
  </si>
  <si>
    <t>Lattes</t>
  </si>
  <si>
    <t>Vendargues</t>
  </si>
  <si>
    <t>Grabels</t>
  </si>
  <si>
    <t>Sussargues</t>
  </si>
  <si>
    <t>Jacou</t>
  </si>
  <si>
    <t>Le Crès</t>
  </si>
  <si>
    <t>Saint Geniès des Mourgues</t>
  </si>
  <si>
    <t>Lavérune</t>
  </si>
  <si>
    <t>Montferrier-sur-Lez</t>
  </si>
  <si>
    <t>Juvignac</t>
  </si>
  <si>
    <t>Montpellier</t>
  </si>
  <si>
    <t>Saint-Brès</t>
  </si>
  <si>
    <t>Pérols</t>
  </si>
  <si>
    <t>Restinclières</t>
  </si>
  <si>
    <t>Saint Jean de Védas</t>
  </si>
  <si>
    <t>Saint-Drézéry</t>
  </si>
  <si>
    <t>Villeneuve-lès-Maguelone</t>
  </si>
  <si>
    <t>Divers</t>
  </si>
  <si>
    <t>BCD</t>
  </si>
  <si>
    <t>Janvier</t>
  </si>
  <si>
    <t>Février</t>
  </si>
  <si>
    <t>Mars</t>
  </si>
  <si>
    <t>Avril</t>
  </si>
  <si>
    <t>Mai</t>
  </si>
  <si>
    <t>Juin</t>
  </si>
  <si>
    <t>Juillet</t>
  </si>
  <si>
    <t>Août</t>
  </si>
  <si>
    <t>Septembre</t>
  </si>
  <si>
    <t>Octobre</t>
  </si>
  <si>
    <t>Novembre</t>
  </si>
  <si>
    <t>Décembre</t>
  </si>
  <si>
    <t xml:space="preserve">. </t>
  </si>
  <si>
    <t>Livres 
(PNB)</t>
  </si>
  <si>
    <t>Vod 
(Arte)</t>
  </si>
  <si>
    <t>Autoformation
 (Learnorama)</t>
  </si>
  <si>
    <t xml:space="preserve"> Presse
(Cafeyn)</t>
  </si>
  <si>
    <t>Utilisateurs uniques</t>
  </si>
  <si>
    <t>Consultations</t>
  </si>
  <si>
    <t>trimestre 1</t>
  </si>
  <si>
    <t>trimestre 2</t>
  </si>
  <si>
    <t>trimestre 3</t>
  </si>
  <si>
    <t>trimestre 4</t>
  </si>
  <si>
    <t>Jeux de société</t>
  </si>
  <si>
    <t>V. Hugo</t>
  </si>
  <si>
    <t>J.J. Rousseau</t>
  </si>
  <si>
    <t>F. Garcia Lorca</t>
  </si>
  <si>
    <t>W. Shakespeare</t>
  </si>
  <si>
    <t>F. Giroud</t>
  </si>
  <si>
    <t>A. Césaire</t>
  </si>
  <si>
    <t>A. Camus</t>
  </si>
  <si>
    <t>G. Sand</t>
  </si>
  <si>
    <t>J. Giono</t>
  </si>
  <si>
    <t>J. Verne</t>
  </si>
  <si>
    <t>Enfants</t>
  </si>
  <si>
    <t>%</t>
  </si>
  <si>
    <t>Autres</t>
  </si>
  <si>
    <t xml:space="preserve">Adultes </t>
  </si>
  <si>
    <t>Ass. maternelles</t>
  </si>
  <si>
    <t>Chercheurs</t>
  </si>
  <si>
    <t>Classes crèches</t>
  </si>
  <si>
    <t>Collectivités</t>
  </si>
  <si>
    <t>Jeunes</t>
  </si>
  <si>
    <t>Personnel</t>
  </si>
  <si>
    <t xml:space="preserve">Baillargues </t>
  </si>
  <si>
    <t>Montaud</t>
  </si>
  <si>
    <t>Pignan</t>
  </si>
  <si>
    <t>Saint Georges d'Orques</t>
  </si>
  <si>
    <t>Saussan</t>
  </si>
  <si>
    <t>Hérault hors Métropole</t>
  </si>
  <si>
    <t>Hors Hérault</t>
  </si>
  <si>
    <t>Autres, non renseignés</t>
  </si>
  <si>
    <t xml:space="preserve">Montpellier </t>
  </si>
  <si>
    <t>Communes dotées d'une médiathèque métropolitaine</t>
  </si>
  <si>
    <t>Autres communes de la Métropole</t>
  </si>
  <si>
    <t>Total Métropole</t>
  </si>
  <si>
    <t>Communes Hérault Hors Métropole</t>
  </si>
  <si>
    <t>Autres, non renseigné</t>
  </si>
  <si>
    <t>Total général</t>
  </si>
  <si>
    <t>Âges</t>
  </si>
  <si>
    <t>00 - 02 ans</t>
  </si>
  <si>
    <t>03 - 10 ans</t>
  </si>
  <si>
    <t>11 - 14 ans</t>
  </si>
  <si>
    <t>15 - 17 ans</t>
  </si>
  <si>
    <t>18 - 24 ans</t>
  </si>
  <si>
    <t>25 - 29 ans</t>
  </si>
  <si>
    <t>30 - 39 ans</t>
  </si>
  <si>
    <t>40 - 59 ans</t>
  </si>
  <si>
    <t>60 - 74 ans</t>
  </si>
  <si>
    <t>75 et plus</t>
  </si>
  <si>
    <t>CSP</t>
  </si>
  <si>
    <t>Enfants de moins de 14 ans</t>
  </si>
  <si>
    <t>Elèves, étudiants</t>
  </si>
  <si>
    <t>Agriculteurs exploitants</t>
  </si>
  <si>
    <t>Artisans, commerçants, chefs d'entreprises</t>
  </si>
  <si>
    <t>Cadres et professions intellectuelles supérieures</t>
  </si>
  <si>
    <t>Professions intermédiaires</t>
  </si>
  <si>
    <t xml:space="preserve">Employés </t>
  </si>
  <si>
    <t>Ouvriers</t>
  </si>
  <si>
    <t>Retraités</t>
  </si>
  <si>
    <t xml:space="preserve">Personnes sans activité professionnelle, de - ou + de 60 ans (sauf retraités) </t>
  </si>
  <si>
    <t>Livres Imprimés Adultes</t>
  </si>
  <si>
    <t>Livres Imprimés  Enfants</t>
  </si>
  <si>
    <t>CD Adultes</t>
  </si>
  <si>
    <t>CD Enfants</t>
  </si>
  <si>
    <t>DVD Adultes</t>
  </si>
  <si>
    <t>DVD Enfants</t>
  </si>
  <si>
    <t>Méthode de langue</t>
  </si>
  <si>
    <t>Livres Enregistrés</t>
  </si>
  <si>
    <t>Braille</t>
  </si>
  <si>
    <t>Partitions</t>
  </si>
  <si>
    <t>DVDROM</t>
  </si>
  <si>
    <t>Publications en séries  Adultes</t>
  </si>
  <si>
    <t>Publications en séries  Jeunesse</t>
  </si>
  <si>
    <t xml:space="preserve">Jeux vidéo </t>
  </si>
  <si>
    <t>Manuscrits</t>
  </si>
  <si>
    <t>Objets</t>
  </si>
  <si>
    <t>DVD</t>
  </si>
  <si>
    <t>CD</t>
  </si>
  <si>
    <t>Livres Langue etr.</t>
  </si>
  <si>
    <t>Editions adaptées</t>
  </si>
  <si>
    <t xml:space="preserve">* hors Ressources électroniques, Périodiques, Achats patrimoniaux </t>
  </si>
  <si>
    <t>COMMISSIONS</t>
  </si>
  <si>
    <t>TOTAL
exemplaires Recherche</t>
  </si>
  <si>
    <t xml:space="preserve">TOTAL
exemplaires Ecoles </t>
  </si>
  <si>
    <t>TOTAL
exemplaires RESEAU</t>
  </si>
  <si>
    <t>REASSORT exemplaires</t>
  </si>
  <si>
    <t>MULTIPLES Exemplaires</t>
  </si>
  <si>
    <t>TOTAL
ex COM + Multiples+ Réassort</t>
  </si>
  <si>
    <t>BD AD</t>
  </si>
  <si>
    <t>BD JE</t>
  </si>
  <si>
    <t>BD AD + JE</t>
  </si>
  <si>
    <t>ALBUMS</t>
  </si>
  <si>
    <t>ROMANS Français + POLICIERS</t>
  </si>
  <si>
    <t>ROMANS Etrangers + SF</t>
  </si>
  <si>
    <t>ROMANS JEUNESSE</t>
  </si>
  <si>
    <t>DOCUMENTAIRES JEUNESSE</t>
  </si>
  <si>
    <t>PARASCOLAIRE</t>
  </si>
  <si>
    <t>SCIENCES ET TECHNIQUES</t>
  </si>
  <si>
    <t>PHILO PSYCHO</t>
  </si>
  <si>
    <t>Que sais-je</t>
  </si>
  <si>
    <t>SOCIETE</t>
  </si>
  <si>
    <t>LITTERATURE</t>
  </si>
  <si>
    <t>ART ET LOISIRS</t>
  </si>
  <si>
    <t>HISTOIRE GEO</t>
  </si>
  <si>
    <t>LIVRES CINEMA</t>
  </si>
  <si>
    <t>LIVRES MUSIQUE</t>
  </si>
  <si>
    <t xml:space="preserve">EDITIONS ADAPTEES </t>
  </si>
  <si>
    <t>MUSIQUE AFRO-AMERICAINE</t>
  </si>
  <si>
    <t>CHANSON FRANCAISE</t>
  </si>
  <si>
    <t>MUSIQUE POUR ENFANTS</t>
  </si>
  <si>
    <t>MUSIQUE CLASSIQUE</t>
  </si>
  <si>
    <t>MUSIQUES DU MONDE</t>
  </si>
  <si>
    <t>ROCK RAP</t>
  </si>
  <si>
    <t>SCENE LOCALE</t>
  </si>
  <si>
    <t>CD (TOTAL)</t>
  </si>
  <si>
    <t xml:space="preserve">DVD FICTION </t>
  </si>
  <si>
    <t>DVD FICTION JE</t>
  </si>
  <si>
    <t>DVD DOCUMENTAIRES</t>
  </si>
  <si>
    <t>DVD MUSIQUE ET DANSE</t>
  </si>
  <si>
    <t>DVD (TOTAL)</t>
  </si>
  <si>
    <t xml:space="preserve">SUGGESTIONS </t>
  </si>
  <si>
    <t>JEUX VIDEO</t>
  </si>
  <si>
    <t>PNB (livres numériques)</t>
  </si>
  <si>
    <t>Documents graphiques</t>
  </si>
  <si>
    <t>Musique imprimée</t>
  </si>
  <si>
    <t>Total 2020</t>
  </si>
  <si>
    <t>Zola</t>
  </si>
  <si>
    <t xml:space="preserve">Moy Nb exemp/titres </t>
  </si>
  <si>
    <t>% du domaine/
Total des acq</t>
  </si>
  <si>
    <t>Vinyls</t>
  </si>
  <si>
    <t>NC</t>
  </si>
  <si>
    <t>Téléchargements</t>
  </si>
  <si>
    <t>juillet</t>
  </si>
  <si>
    <t>Prêts</t>
  </si>
  <si>
    <t>Total 2021</t>
  </si>
  <si>
    <t>janvier</t>
  </si>
  <si>
    <t>février</t>
  </si>
  <si>
    <t>mars</t>
  </si>
  <si>
    <t>avril</t>
  </si>
  <si>
    <t>mai</t>
  </si>
  <si>
    <t>juin</t>
  </si>
  <si>
    <t>août</t>
  </si>
  <si>
    <t>septembre</t>
  </si>
  <si>
    <t>octobre</t>
  </si>
  <si>
    <t>novembre</t>
  </si>
  <si>
    <t>décembre</t>
  </si>
  <si>
    <t>TOTAL
exemplaires Q&amp;T</t>
  </si>
  <si>
    <t>TOTAL exemplaires EZ</t>
  </si>
  <si>
    <t xml:space="preserve">ABONNEMENTS </t>
  </si>
  <si>
    <t xml:space="preserve">Jeunesse </t>
  </si>
  <si>
    <t xml:space="preserve">Total </t>
  </si>
  <si>
    <t xml:space="preserve">AIME CESAIRE </t>
  </si>
  <si>
    <t>ALBERT CAMUS</t>
  </si>
  <si>
    <t xml:space="preserve">FRANCOISE GIROUD </t>
  </si>
  <si>
    <t xml:space="preserve">GEORGE SAND </t>
  </si>
  <si>
    <t>JEAN GIONO</t>
  </si>
  <si>
    <t xml:space="preserve">JEAN-JACQUES ROUSSEAU </t>
  </si>
  <si>
    <t xml:space="preserve">JULES VERNE </t>
  </si>
  <si>
    <t xml:space="preserve">LA FONTAINE </t>
  </si>
  <si>
    <t>LA GARE</t>
  </si>
  <si>
    <t xml:space="preserve">PAUL LANGEVIN </t>
  </si>
  <si>
    <t xml:space="preserve">VICTOR HUGO </t>
  </si>
  <si>
    <t>WILLIAM SHAKESPEARE</t>
  </si>
  <si>
    <t xml:space="preserve">ZOLA - CENTRE DE RESSOURCES </t>
  </si>
  <si>
    <t>ZOLA - FORUM</t>
  </si>
  <si>
    <t xml:space="preserve">ZOLA - FORUM ETRANGERS </t>
  </si>
  <si>
    <t>ZOLA - JEUNESSE</t>
  </si>
  <si>
    <t>ZOLA - PATRIMOINE</t>
  </si>
  <si>
    <t>ABONNEMENTS ADULTES</t>
  </si>
  <si>
    <t xml:space="preserve">ABONNEMENTS JEUNESSE </t>
  </si>
  <si>
    <t xml:space="preserve">TOTAL ABONNEMENTS </t>
  </si>
  <si>
    <t xml:space="preserve">TOTAL TITRES </t>
  </si>
  <si>
    <t>RATIO TITRES ABONNEMENTS</t>
  </si>
  <si>
    <t>Livres imprimés</t>
  </si>
  <si>
    <t>Publications en série</t>
  </si>
  <si>
    <t>Livre précieux</t>
  </si>
  <si>
    <t xml:space="preserve">Monnaies et médailles </t>
  </si>
  <si>
    <t>Documents sonores</t>
  </si>
  <si>
    <t>Images animées</t>
  </si>
  <si>
    <t>% du total abonnés</t>
  </si>
  <si>
    <t>CR Ecoles</t>
  </si>
  <si>
    <t xml:space="preserve">Nombre jours ouverts
</t>
  </si>
  <si>
    <t>Chômeurs n'ayant jamais travaillé</t>
  </si>
  <si>
    <t>J. de 
La Fontaine</t>
  </si>
  <si>
    <t>PERIODE</t>
  </si>
  <si>
    <t>SITE INTERNET</t>
  </si>
  <si>
    <t>FACEBOOK</t>
  </si>
  <si>
    <t>Général</t>
  </si>
  <si>
    <t>dont Mémonum</t>
  </si>
  <si>
    <t>Evolution dela fréquentation</t>
  </si>
  <si>
    <r>
      <t>1</t>
    </r>
    <r>
      <rPr>
        <vertAlign val="superscript"/>
        <sz val="10"/>
        <color theme="1"/>
        <rFont val="Calibri"/>
        <family val="2"/>
        <scheme val="minor"/>
      </rPr>
      <t xml:space="preserve">er </t>
    </r>
    <r>
      <rPr>
        <sz val="10"/>
        <color theme="1"/>
        <rFont val="Calibri"/>
        <family val="2"/>
        <scheme val="minor"/>
      </rPr>
      <t>janvier 2017</t>
    </r>
  </si>
  <si>
    <t>évol</t>
  </si>
  <si>
    <t>Visites</t>
  </si>
  <si>
    <t>Pages vues</t>
  </si>
  <si>
    <r>
      <t>1</t>
    </r>
    <r>
      <rPr>
        <vertAlign val="superscript"/>
        <sz val="10"/>
        <color theme="1"/>
        <rFont val="Calibri"/>
        <family val="2"/>
        <scheme val="minor"/>
      </rPr>
      <t xml:space="preserve">er </t>
    </r>
    <r>
      <rPr>
        <sz val="10"/>
        <color theme="1"/>
        <rFont val="Calibri"/>
        <family val="2"/>
        <scheme val="minor"/>
      </rPr>
      <t>janvier 2018</t>
    </r>
  </si>
  <si>
    <r>
      <t>1</t>
    </r>
    <r>
      <rPr>
        <vertAlign val="superscript"/>
        <sz val="10"/>
        <color theme="1"/>
        <rFont val="Calibri"/>
        <family val="2"/>
        <scheme val="minor"/>
      </rPr>
      <t xml:space="preserve">er </t>
    </r>
    <r>
      <rPr>
        <sz val="10"/>
        <color theme="1"/>
        <rFont val="Calibri"/>
        <family val="2"/>
        <scheme val="minor"/>
      </rPr>
      <t>janvier 2019</t>
    </r>
  </si>
  <si>
    <t xml:space="preserve">YOUTUBE </t>
  </si>
  <si>
    <r>
      <t>1</t>
    </r>
    <r>
      <rPr>
        <vertAlign val="superscript"/>
        <sz val="10"/>
        <color theme="1"/>
        <rFont val="Calibri"/>
        <family val="2"/>
        <scheme val="minor"/>
      </rPr>
      <t xml:space="preserve">er </t>
    </r>
    <r>
      <rPr>
        <sz val="10"/>
        <color theme="1"/>
        <rFont val="Calibri"/>
        <family val="2"/>
        <scheme val="minor"/>
      </rPr>
      <t>janvier 2021</t>
    </r>
  </si>
  <si>
    <t>Total 2022</t>
  </si>
  <si>
    <t>JOURS D'OUVERTURE - 2022</t>
  </si>
  <si>
    <t>ENTREES - 2022</t>
  </si>
  <si>
    <t>TOTAL
 2022</t>
  </si>
  <si>
    <t>FREQUENTATION DU SITE INTERNET ET DES RESEAUX SOCIAUX - 2022</t>
  </si>
  <si>
    <t>TOTAL 2022</t>
  </si>
  <si>
    <t>PRETS ET CONSULTATIONS NUMERIQUES - 2022</t>
  </si>
  <si>
    <t xml:space="preserve">Philharmonie à la demande </t>
  </si>
  <si>
    <t>Inscrits
 au 31/</t>
  </si>
  <si>
    <r>
      <t xml:space="preserve">Total 2022 : 256 299 prêts et consultations numériques
</t>
    </r>
    <r>
      <rPr>
        <sz val="8"/>
        <rFont val="Arial"/>
        <family val="2"/>
      </rPr>
      <t xml:space="preserve">soit +33,5% par rapport à 2021 (+31% en comparant sans Philarmonie)
</t>
    </r>
  </si>
  <si>
    <t>Evolution 2022/2021</t>
  </si>
  <si>
    <t>ABONNES ACTIFS AU MOINS 1 JOUR - 2022</t>
  </si>
  <si>
    <t>Au 31/12/2022</t>
  </si>
  <si>
    <t>EMPRUNTEURS ACTIFS AU MOINS 1 PRÊT - 2022</t>
  </si>
  <si>
    <t xml:space="preserve">ABONNES AU 31/12/2022 PAR AGE </t>
  </si>
  <si>
    <t>Garcia Lorca</t>
  </si>
  <si>
    <t xml:space="preserve"> Verne</t>
  </si>
  <si>
    <t>ABONNES AU 31/12/2022 PAR CATEGORIE SOCIO-PROFESSIONNELLE</t>
  </si>
  <si>
    <t>PERIODIQUES - 2022</t>
  </si>
  <si>
    <t>FEDERICO GARCIA LORCA</t>
  </si>
  <si>
    <t>Romans français</t>
  </si>
  <si>
    <t>Romans étrangers</t>
  </si>
  <si>
    <t>Bandes dessinées</t>
  </si>
  <si>
    <t>Mangas</t>
  </si>
  <si>
    <t>Histoire et géographie</t>
  </si>
  <si>
    <t>Société</t>
  </si>
  <si>
    <t>Philo Psycho Religions</t>
  </si>
  <si>
    <t xml:space="preserve"> Langues étrangères</t>
  </si>
  <si>
    <t>Littérature</t>
  </si>
  <si>
    <t>Sciences et techniques</t>
  </si>
  <si>
    <t>Arts, loisirs et sports</t>
  </si>
  <si>
    <t>Fonds régional</t>
  </si>
  <si>
    <t>Livres musique et danse</t>
  </si>
  <si>
    <t>Livres Cinéma</t>
  </si>
  <si>
    <t>Albums</t>
  </si>
  <si>
    <t>Romans et documentaires jeunesse</t>
  </si>
  <si>
    <t>Parascolaire</t>
  </si>
  <si>
    <t>Musique Chanson francophone, BOF</t>
  </si>
  <si>
    <t>Musique classique et contemporaine</t>
  </si>
  <si>
    <t>Musique Afro américaine</t>
  </si>
  <si>
    <t>Musiques du monde</t>
  </si>
  <si>
    <t>Musique Rock Electro</t>
  </si>
  <si>
    <t>Musique pour enfants</t>
  </si>
  <si>
    <t>Musique Scène locale</t>
  </si>
  <si>
    <t>Cinéma Fictions</t>
  </si>
  <si>
    <t>Cinéma Documentaires</t>
  </si>
  <si>
    <t>Jeux</t>
  </si>
  <si>
    <t>Documents sans 972</t>
  </si>
  <si>
    <t>* Hors PNB</t>
  </si>
  <si>
    <t>Imprimés Adultes</t>
  </si>
  <si>
    <t>Imprimés Jeunesse</t>
  </si>
  <si>
    <t>COLLECTION LECTURE PUBLIQUE AU 31/12/2022</t>
  </si>
  <si>
    <t>Documents cartographiques</t>
  </si>
  <si>
    <t>Documents d'archive</t>
  </si>
  <si>
    <t>COLLECTION PATRIMOINE AU 31/12/2022</t>
  </si>
  <si>
    <t>PRETS PAR COLLECTION - REGROUPEMENT DOCUMENTAIRE - 2022</t>
  </si>
  <si>
    <r>
      <t>1</t>
    </r>
    <r>
      <rPr>
        <vertAlign val="superscript"/>
        <sz val="10"/>
        <color theme="1"/>
        <rFont val="Calibri"/>
        <family val="2"/>
        <scheme val="minor"/>
      </rPr>
      <t>er</t>
    </r>
    <r>
      <rPr>
        <sz val="10"/>
        <color theme="1"/>
        <rFont val="Calibri"/>
        <family val="2"/>
        <scheme val="minor"/>
      </rPr>
      <t xml:space="preserve"> janvier 2022</t>
    </r>
  </si>
  <si>
    <r>
      <t>1</t>
    </r>
    <r>
      <rPr>
        <vertAlign val="superscript"/>
        <sz val="10"/>
        <color theme="1"/>
        <rFont val="Calibri"/>
        <family val="2"/>
        <scheme val="minor"/>
      </rPr>
      <t>er</t>
    </r>
    <r>
      <rPr>
        <sz val="10"/>
        <color theme="1"/>
        <rFont val="Calibri"/>
        <family val="2"/>
        <scheme val="minor"/>
      </rPr>
      <t xml:space="preserve"> janvier 2023</t>
    </r>
  </si>
  <si>
    <t>2 477 abonnés au 31 décembre 2022, soit 428 de plus qu'en 2021
2021 : + 764 abonnés dans l'année
2020 : + 684 abonnés dans l'année
2019 : + 158 abonnés dans l'année
2018 : + 73 abonnés dans l'année
Vues : 61 939
Durée de visionnage (heures) : 11 926 heures
Taux de clics par impression   4,4 %</t>
  </si>
  <si>
    <t>Total Réseau</t>
  </si>
  <si>
    <t>ABONNES AU 31/12/2022 PAR CATEGORIE D'ABONNES</t>
  </si>
  <si>
    <t>Nombre de jours ouverts</t>
  </si>
  <si>
    <r>
      <t>1</t>
    </r>
    <r>
      <rPr>
        <vertAlign val="superscript"/>
        <sz val="10"/>
        <color theme="1"/>
        <rFont val="Calibri"/>
        <family val="2"/>
        <scheme val="minor"/>
      </rPr>
      <t>er</t>
    </r>
    <r>
      <rPr>
        <sz val="10"/>
        <color theme="1"/>
        <rFont val="Calibri"/>
        <family val="2"/>
        <scheme val="minor"/>
      </rPr>
      <t xml:space="preserve"> janvier 2020</t>
    </r>
  </si>
  <si>
    <t>PRETS PAR CATEGORIE D'ABONNES - 2022</t>
  </si>
  <si>
    <t>ABONNES AU 31/12/2022 PAR COMMUNE</t>
  </si>
  <si>
    <t>% d'abonnés de la ville siège de la médiathèque du Réseau par rapport au total des abonnés de cette médiathèque</t>
  </si>
  <si>
    <t>PROVENANCE DES ABONNES AU 31/12/2022 PAR COMMUNE - RECAPITULATIF</t>
  </si>
  <si>
    <r>
      <t xml:space="preserve">PRETS - 2022 </t>
    </r>
    <r>
      <rPr>
        <b/>
        <sz val="10"/>
        <rFont val="Arial"/>
        <family val="2"/>
      </rPr>
      <t>hors prêts numériques (256 299 prêts)</t>
    </r>
  </si>
  <si>
    <t>PRETS PAR DOMAINE D'ACQUISITION* - 2022</t>
  </si>
  <si>
    <t xml:space="preserve">Emile Zola </t>
  </si>
  <si>
    <t>BATIMENTS - SURFACES ET PLACES ASSISES - 2022</t>
  </si>
  <si>
    <t>Total entrées</t>
  </si>
  <si>
    <t>47h</t>
  </si>
  <si>
    <t>Amplitude d'ouverture maximale du réseau</t>
  </si>
  <si>
    <t>Fermeture 3 semaines en août</t>
  </si>
  <si>
    <t>15h30</t>
  </si>
  <si>
    <t>Fermeture 3 semaines en juillet</t>
  </si>
  <si>
    <t>27h</t>
  </si>
  <si>
    <t>28h</t>
  </si>
  <si>
    <t>29h</t>
  </si>
  <si>
    <t>21h</t>
  </si>
  <si>
    <t>Fermeture 4 semaines en août (contre 3 pour les autres sites)</t>
  </si>
  <si>
    <t>26h30</t>
  </si>
  <si>
    <t>40h30 + 3h30 le dimanche</t>
  </si>
  <si>
    <t>Commentaires</t>
  </si>
  <si>
    <t>Prêts
/jour</t>
  </si>
  <si>
    <t>Entrées
/jour</t>
  </si>
  <si>
    <t>Entrées</t>
  </si>
  <si>
    <t>Ouvertures hebdomadaires</t>
  </si>
  <si>
    <t>Médiathèques</t>
  </si>
  <si>
    <t>RATIO ENTREES ET PRÊTS PAR JOUR D'OUVERTURE - 2022</t>
  </si>
  <si>
    <t>Total prêts hors Centre Ressources Ecoles</t>
  </si>
  <si>
    <t>Surface (m²)</t>
  </si>
  <si>
    <t>Amplitude d'ouverture maximale du réseau 2022 : 281 jours</t>
  </si>
  <si>
    <t>281 jours</t>
  </si>
  <si>
    <r>
      <t xml:space="preserve">PLACES ASSISES
 </t>
    </r>
    <r>
      <rPr>
        <sz val="10"/>
        <rFont val="Arial"/>
        <family val="2"/>
      </rPr>
      <t>(hors espaces d'animation et espaces informels)</t>
    </r>
  </si>
  <si>
    <t>ACQUISITIONS COURANTES - 2022*</t>
  </si>
  <si>
    <t>NB TITRES achetés
dont  réassort &amp; hors multiples</t>
  </si>
  <si>
    <t>INCONTOURNABLES LIVRES</t>
  </si>
  <si>
    <t>ROMANS + DOCS JEUNESSE</t>
  </si>
  <si>
    <t>LANG ET/ FLE / ILLE / FAL</t>
  </si>
  <si>
    <t>EDITIONS ADAPTEES Jeunesse</t>
  </si>
  <si>
    <t>FDS REGIONAL RESEAU prêt + Occitanie</t>
  </si>
  <si>
    <t>INCONTOURNABLES CD (devenu MUCOM)</t>
  </si>
  <si>
    <t>JOUETS + JEUX SOCIETE réseau</t>
  </si>
  <si>
    <t>HMARC RE+ LIVJE + Ligne Dir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</si>
</sst>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\ _€_-;\-* #,##0.00\ _€_-;_-* &quot;-&quot;??\ _€_-;_-@_-"/>
    <numFmt numFmtId="165" formatCode="_-* #,##0.00\ [$€]_-;\-* #,##0.00\ [$€]_-;_-* &quot;-&quot;??\ [$€]_-;_-@_-"/>
    <numFmt numFmtId="166" formatCode="0.0%"/>
    <numFmt numFmtId="167" formatCode="[$-40C]mmm\-yy;@"/>
    <numFmt numFmtId="168" formatCode="0.0"/>
  </numFmts>
  <fonts count="6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Arial"/>
      <family val="2"/>
    </font>
    <font>
      <sz val="7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b/>
      <sz val="9"/>
      <name val="Arial"/>
      <family val="2"/>
    </font>
    <font>
      <b/>
      <sz val="11"/>
      <color theme="1"/>
      <name val="Arial"/>
      <family val="2"/>
    </font>
    <font>
      <b/>
      <sz val="10"/>
      <color theme="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0"/>
      <name val="FuturaA Bk BT"/>
    </font>
    <font>
      <b/>
      <sz val="11"/>
      <color theme="1"/>
      <name val="Calibri"/>
      <family val="2"/>
      <scheme val="minor"/>
    </font>
    <font>
      <b/>
      <sz val="11"/>
      <name val="Arial"/>
      <family val="2"/>
    </font>
    <font>
      <sz val="10"/>
      <color rgb="FFFF0000"/>
      <name val="Arial"/>
      <family val="2"/>
    </font>
    <font>
      <b/>
      <i/>
      <sz val="8"/>
      <name val="Arial"/>
      <family val="2"/>
    </font>
    <font>
      <b/>
      <sz val="11"/>
      <name val="Calibri"/>
      <family val="2"/>
      <scheme val="minor"/>
    </font>
    <font>
      <b/>
      <sz val="10"/>
      <color indexed="12"/>
      <name val="ARIAL"/>
      <family val="2"/>
    </font>
    <font>
      <b/>
      <i/>
      <sz val="10"/>
      <name val="Arial"/>
      <family val="2"/>
    </font>
    <font>
      <b/>
      <sz val="10"/>
      <color indexed="9"/>
      <name val="Arial"/>
      <family val="2"/>
    </font>
    <font>
      <b/>
      <sz val="9"/>
      <color theme="1"/>
      <name val="Arial"/>
      <family val="2"/>
    </font>
    <font>
      <b/>
      <sz val="8"/>
      <color theme="1"/>
      <name val="Arial"/>
      <family val="2"/>
    </font>
    <font>
      <sz val="10"/>
      <color theme="0"/>
      <name val="Arial"/>
      <family val="2"/>
    </font>
    <font>
      <sz val="8"/>
      <color theme="1"/>
      <name val="Arial"/>
      <family val="2"/>
    </font>
    <font>
      <sz val="8"/>
      <color theme="0"/>
      <name val="Arial"/>
      <family val="2"/>
    </font>
    <font>
      <sz val="9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indexed="18"/>
      <name val="Arial"/>
      <family val="2"/>
    </font>
    <font>
      <sz val="8"/>
      <name val="Calibri"/>
      <family val="2"/>
    </font>
    <font>
      <i/>
      <sz val="8"/>
      <name val="Calibri"/>
      <family val="2"/>
    </font>
    <font>
      <sz val="9"/>
      <color theme="1"/>
      <name val="Arial"/>
      <family val="2"/>
    </font>
    <font>
      <sz val="11"/>
      <name val="Arial Narrow"/>
      <family val="2"/>
    </font>
    <font>
      <sz val="11"/>
      <color theme="1"/>
      <name val="Ecofont Vera Sans"/>
      <family val="2"/>
    </font>
    <font>
      <i/>
      <sz val="10"/>
      <color theme="1"/>
      <name val="Arial"/>
      <family val="2"/>
    </font>
    <font>
      <sz val="8"/>
      <color theme="1"/>
      <name val="Ecofont Vera Sans"/>
      <family val="2"/>
    </font>
    <font>
      <b/>
      <sz val="7"/>
      <name val="Arial"/>
      <family val="2"/>
    </font>
    <font>
      <sz val="6"/>
      <color theme="0"/>
      <name val="Arial"/>
      <family val="2"/>
    </font>
    <font>
      <vertAlign val="superscript"/>
      <sz val="10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0"/>
      <name val="Arial"/>
      <family val="2"/>
    </font>
    <font>
      <b/>
      <sz val="10"/>
      <color rgb="FFFF0000"/>
      <name val="Arial"/>
      <family val="2"/>
    </font>
    <font>
      <b/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7"/>
      <color theme="1"/>
      <name val="Arial"/>
      <family val="2"/>
    </font>
    <font>
      <b/>
      <sz val="7"/>
      <color theme="1"/>
      <name val="Calibri"/>
      <family val="2"/>
      <scheme val="minor"/>
    </font>
    <font>
      <i/>
      <sz val="8"/>
      <color theme="1"/>
      <name val="Arial"/>
      <family val="2"/>
    </font>
  </fonts>
  <fills count="32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339966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9" tint="-0.249977111117893"/>
        <bgColor indexed="64"/>
      </patternFill>
    </fill>
  </fills>
  <borders count="6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36">
    <xf numFmtId="0" fontId="0" fillId="0" borderId="0"/>
    <xf numFmtId="0" fontId="12" fillId="0" borderId="0"/>
    <xf numFmtId="0" fontId="11" fillId="0" borderId="0"/>
    <xf numFmtId="165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164" fontId="11" fillId="0" borderId="0" applyFont="0" applyFill="0" applyBorder="0" applyAlignment="0" applyProtection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2" fillId="0" borderId="0"/>
    <xf numFmtId="0" fontId="12" fillId="0" borderId="0"/>
    <xf numFmtId="0" fontId="25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0" fillId="0" borderId="0"/>
    <xf numFmtId="0" fontId="10" fillId="0" borderId="0"/>
    <xf numFmtId="0" fontId="10" fillId="0" borderId="0"/>
    <xf numFmtId="0" fontId="12" fillId="0" borderId="0"/>
    <xf numFmtId="0" fontId="9" fillId="0" borderId="0"/>
    <xf numFmtId="0" fontId="9" fillId="0" borderId="0"/>
    <xf numFmtId="0" fontId="9" fillId="0" borderId="0"/>
    <xf numFmtId="0" fontId="47" fillId="0" borderId="0"/>
    <xf numFmtId="0" fontId="8" fillId="0" borderId="0"/>
    <xf numFmtId="0" fontId="7" fillId="0" borderId="0"/>
    <xf numFmtId="0" fontId="6" fillId="0" borderId="0"/>
    <xf numFmtId="0" fontId="5" fillId="0" borderId="0"/>
    <xf numFmtId="0" fontId="4" fillId="0" borderId="0"/>
    <xf numFmtId="0" fontId="3" fillId="0" borderId="0"/>
    <xf numFmtId="0" fontId="2" fillId="0" borderId="0"/>
    <xf numFmtId="0" fontId="1" fillId="0" borderId="0"/>
  </cellStyleXfs>
  <cellXfs count="557">
    <xf numFmtId="0" fontId="0" fillId="0" borderId="0" xfId="0"/>
    <xf numFmtId="0" fontId="15" fillId="0" borderId="0" xfId="1" applyFont="1"/>
    <xf numFmtId="0" fontId="12" fillId="0" borderId="0" xfId="0" applyFont="1" applyFill="1"/>
    <xf numFmtId="0" fontId="16" fillId="0" borderId="0" xfId="0" applyFont="1" applyFill="1" applyBorder="1" applyAlignment="1">
      <alignment vertical="center"/>
    </xf>
    <xf numFmtId="0" fontId="0" fillId="0" borderId="0" xfId="0" applyBorder="1"/>
    <xf numFmtId="10" fontId="0" fillId="0" borderId="0" xfId="0" applyNumberFormat="1"/>
    <xf numFmtId="0" fontId="0" fillId="0" borderId="0" xfId="0" applyFill="1" applyBorder="1" applyAlignment="1">
      <alignment vertical="center"/>
    </xf>
    <xf numFmtId="0" fontId="12" fillId="0" borderId="14" xfId="0" applyFont="1" applyBorder="1"/>
    <xf numFmtId="0" fontId="16" fillId="2" borderId="17" xfId="0" applyFont="1" applyFill="1" applyBorder="1"/>
    <xf numFmtId="3" fontId="0" fillId="0" borderId="0" xfId="0" applyNumberFormat="1"/>
    <xf numFmtId="0" fontId="16" fillId="0" borderId="0" xfId="0" applyFont="1" applyFill="1" applyBorder="1"/>
    <xf numFmtId="0" fontId="16" fillId="0" borderId="0" xfId="0" applyFont="1"/>
    <xf numFmtId="0" fontId="0" fillId="0" borderId="0" xfId="0" applyFill="1" applyBorder="1"/>
    <xf numFmtId="0" fontId="12" fillId="0" borderId="0" xfId="0" applyFont="1" applyBorder="1" applyAlignment="1">
      <alignment vertical="top" wrapText="1"/>
    </xf>
    <xf numFmtId="0" fontId="0" fillId="0" borderId="14" xfId="0" applyBorder="1"/>
    <xf numFmtId="0" fontId="0" fillId="0" borderId="0" xfId="0" applyFill="1" applyAlignment="1">
      <alignment horizontal="center"/>
    </xf>
    <xf numFmtId="0" fontId="16" fillId="0" borderId="18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textRotation="90" wrapText="1"/>
    </xf>
    <xf numFmtId="1" fontId="20" fillId="0" borderId="19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Alignment="1">
      <alignment wrapText="1"/>
    </xf>
    <xf numFmtId="3" fontId="12" fillId="0" borderId="15" xfId="0" applyNumberFormat="1" applyFont="1" applyFill="1" applyBorder="1" applyProtection="1"/>
    <xf numFmtId="3" fontId="0" fillId="0" borderId="15" xfId="0" applyNumberFormat="1" applyFill="1" applyBorder="1" applyProtection="1"/>
    <xf numFmtId="0" fontId="16" fillId="0" borderId="0" xfId="0" applyFont="1" applyFill="1" applyBorder="1" applyAlignment="1" applyProtection="1">
      <alignment horizontal="center" vertical="center"/>
    </xf>
    <xf numFmtId="0" fontId="32" fillId="0" borderId="0" xfId="0" applyFont="1" applyFill="1" applyBorder="1" applyAlignment="1" applyProtection="1">
      <alignment horizontal="center" vertical="center"/>
    </xf>
    <xf numFmtId="1" fontId="16" fillId="0" borderId="0" xfId="0" applyNumberFormat="1" applyFont="1" applyFill="1" applyBorder="1" applyAlignment="1" applyProtection="1">
      <alignment horizontal="center" vertical="center" wrapText="1"/>
    </xf>
    <xf numFmtId="1" fontId="33" fillId="0" borderId="0" xfId="0" applyNumberFormat="1" applyFont="1" applyFill="1" applyBorder="1" applyAlignment="1" applyProtection="1">
      <alignment horizontal="center" vertical="center" wrapText="1"/>
    </xf>
    <xf numFmtId="0" fontId="12" fillId="0" borderId="0" xfId="0" applyFont="1" applyFill="1" applyBorder="1"/>
    <xf numFmtId="1" fontId="0" fillId="0" borderId="0" xfId="0" applyNumberFormat="1" applyFill="1" applyBorder="1" applyProtection="1"/>
    <xf numFmtId="3" fontId="16" fillId="0" borderId="0" xfId="0" applyNumberFormat="1" applyFont="1"/>
    <xf numFmtId="3" fontId="16" fillId="2" borderId="20" xfId="0" applyNumberFormat="1" applyFont="1" applyFill="1" applyBorder="1" applyAlignment="1">
      <alignment horizontal="center" vertical="center"/>
    </xf>
    <xf numFmtId="0" fontId="13" fillId="0" borderId="0" xfId="0" applyFont="1" applyBorder="1" applyAlignment="1">
      <alignment horizontal="center"/>
    </xf>
    <xf numFmtId="0" fontId="16" fillId="0" borderId="18" xfId="0" applyNumberFormat="1" applyFont="1" applyBorder="1" applyAlignment="1">
      <alignment horizontal="center" vertical="center"/>
    </xf>
    <xf numFmtId="0" fontId="16" fillId="0" borderId="19" xfId="0" applyNumberFormat="1" applyFont="1" applyBorder="1" applyAlignment="1">
      <alignment horizontal="center" vertical="center" textRotation="90" wrapText="1"/>
    </xf>
    <xf numFmtId="0" fontId="16" fillId="0" borderId="19" xfId="0" applyNumberFormat="1" applyFont="1" applyFill="1" applyBorder="1" applyAlignment="1">
      <alignment horizontal="center" vertical="center" textRotation="90" wrapText="1"/>
    </xf>
    <xf numFmtId="0" fontId="20" fillId="2" borderId="20" xfId="0" applyNumberFormat="1" applyFont="1" applyFill="1" applyBorder="1" applyAlignment="1">
      <alignment horizontal="center" vertical="center" wrapText="1"/>
    </xf>
    <xf numFmtId="167" fontId="12" fillId="0" borderId="14" xfId="0" applyNumberFormat="1" applyFont="1" applyBorder="1"/>
    <xf numFmtId="3" fontId="31" fillId="2" borderId="16" xfId="0" applyNumberFormat="1" applyFont="1" applyFill="1" applyBorder="1" applyAlignment="1">
      <alignment horizontal="center" vertical="center"/>
    </xf>
    <xf numFmtId="167" fontId="20" fillId="2" borderId="14" xfId="0" applyNumberFormat="1" applyFont="1" applyFill="1" applyBorder="1"/>
    <xf numFmtId="3" fontId="16" fillId="2" borderId="19" xfId="0" applyNumberFormat="1" applyFont="1" applyFill="1" applyBorder="1" applyAlignment="1">
      <alignment horizontal="center" vertical="center" wrapText="1"/>
    </xf>
    <xf numFmtId="3" fontId="0" fillId="0" borderId="14" xfId="0" applyNumberFormat="1" applyBorder="1" applyAlignment="1">
      <alignment wrapText="1"/>
    </xf>
    <xf numFmtId="0" fontId="0" fillId="0" borderId="0" xfId="0" applyFill="1"/>
    <xf numFmtId="3" fontId="15" fillId="0" borderId="1" xfId="0" applyNumberFormat="1" applyFont="1" applyBorder="1"/>
    <xf numFmtId="0" fontId="20" fillId="8" borderId="2" xfId="0" applyNumberFormat="1" applyFont="1" applyFill="1" applyBorder="1" applyAlignment="1">
      <alignment horizontal="center" vertical="center" textRotation="90" wrapText="1"/>
    </xf>
    <xf numFmtId="0" fontId="20" fillId="13" borderId="2" xfId="0" applyNumberFormat="1" applyFont="1" applyFill="1" applyBorder="1" applyAlignment="1">
      <alignment horizontal="center" vertical="center" textRotation="90" wrapText="1"/>
    </xf>
    <xf numFmtId="0" fontId="20" fillId="0" borderId="2" xfId="0" applyNumberFormat="1" applyFont="1" applyFill="1" applyBorder="1" applyAlignment="1">
      <alignment horizontal="center" vertical="center" textRotation="90" wrapText="1"/>
    </xf>
    <xf numFmtId="0" fontId="20" fillId="7" borderId="2" xfId="0" applyNumberFormat="1" applyFont="1" applyFill="1" applyBorder="1" applyAlignment="1">
      <alignment horizontal="center" vertical="center" textRotation="90" wrapText="1"/>
    </xf>
    <xf numFmtId="0" fontId="20" fillId="20" borderId="2" xfId="0" applyNumberFormat="1" applyFont="1" applyFill="1" applyBorder="1" applyAlignment="1">
      <alignment horizontal="center" vertical="center" textRotation="90" wrapText="1"/>
    </xf>
    <xf numFmtId="0" fontId="20" fillId="21" borderId="2" xfId="0" applyNumberFormat="1" applyFont="1" applyFill="1" applyBorder="1" applyAlignment="1">
      <alignment horizontal="center" vertical="center" textRotation="90" wrapText="1"/>
    </xf>
    <xf numFmtId="0" fontId="20" fillId="22" borderId="2" xfId="0" applyNumberFormat="1" applyFont="1" applyFill="1" applyBorder="1" applyAlignment="1">
      <alignment horizontal="center" vertical="center" textRotation="90" wrapText="1"/>
    </xf>
    <xf numFmtId="0" fontId="20" fillId="23" borderId="2" xfId="0" applyNumberFormat="1" applyFont="1" applyFill="1" applyBorder="1" applyAlignment="1">
      <alignment horizontal="center" vertical="center" textRotation="90" wrapText="1"/>
    </xf>
    <xf numFmtId="0" fontId="20" fillId="10" borderId="2" xfId="0" applyNumberFormat="1" applyFont="1" applyFill="1" applyBorder="1" applyAlignment="1">
      <alignment horizontal="center" vertical="center" textRotation="90" wrapText="1"/>
    </xf>
    <xf numFmtId="3" fontId="20" fillId="2" borderId="3" xfId="0" applyNumberFormat="1" applyFont="1" applyFill="1" applyBorder="1" applyAlignment="1">
      <alignment horizontal="center" vertical="center"/>
    </xf>
    <xf numFmtId="3" fontId="15" fillId="0" borderId="10" xfId="0" applyNumberFormat="1" applyFont="1" applyBorder="1"/>
    <xf numFmtId="3" fontId="15" fillId="0" borderId="11" xfId="0" applyNumberFormat="1" applyFont="1" applyBorder="1"/>
    <xf numFmtId="3" fontId="15" fillId="0" borderId="11" xfId="0" applyNumberFormat="1" applyFont="1" applyFill="1" applyBorder="1"/>
    <xf numFmtId="3" fontId="20" fillId="2" borderId="13" xfId="0" applyNumberFormat="1" applyFont="1" applyFill="1" applyBorder="1" applyAlignment="1">
      <alignment horizontal="right"/>
    </xf>
    <xf numFmtId="3" fontId="15" fillId="13" borderId="10" xfId="0" applyNumberFormat="1" applyFont="1" applyFill="1" applyBorder="1"/>
    <xf numFmtId="3" fontId="15" fillId="13" borderId="11" xfId="0" applyNumberFormat="1" applyFont="1" applyFill="1" applyBorder="1"/>
    <xf numFmtId="3" fontId="0" fillId="0" borderId="0" xfId="0" applyNumberFormat="1" applyFill="1"/>
    <xf numFmtId="3" fontId="15" fillId="7" borderId="10" xfId="0" applyNumberFormat="1" applyFont="1" applyFill="1" applyBorder="1"/>
    <xf numFmtId="3" fontId="15" fillId="7" borderId="11" xfId="0" applyNumberFormat="1" applyFont="1" applyFill="1" applyBorder="1"/>
    <xf numFmtId="3" fontId="15" fillId="8" borderId="10" xfId="0" applyNumberFormat="1" applyFont="1" applyFill="1" applyBorder="1"/>
    <xf numFmtId="3" fontId="15" fillId="8" borderId="11" xfId="0" applyNumberFormat="1" applyFont="1" applyFill="1" applyBorder="1"/>
    <xf numFmtId="10" fontId="0" fillId="0" borderId="0" xfId="0" applyNumberFormat="1" applyFill="1"/>
    <xf numFmtId="3" fontId="15" fillId="10" borderId="10" xfId="0" applyNumberFormat="1" applyFont="1" applyFill="1" applyBorder="1"/>
    <xf numFmtId="3" fontId="15" fillId="10" borderId="11" xfId="0" applyNumberFormat="1" applyFont="1" applyFill="1" applyBorder="1"/>
    <xf numFmtId="3" fontId="15" fillId="22" borderId="10" xfId="0" applyNumberFormat="1" applyFont="1" applyFill="1" applyBorder="1"/>
    <xf numFmtId="3" fontId="15" fillId="22" borderId="11" xfId="0" applyNumberFormat="1" applyFont="1" applyFill="1" applyBorder="1"/>
    <xf numFmtId="3" fontId="15" fillId="20" borderId="10" xfId="0" applyNumberFormat="1" applyFont="1" applyFill="1" applyBorder="1"/>
    <xf numFmtId="3" fontId="15" fillId="20" borderId="11" xfId="0" applyNumberFormat="1" applyFont="1" applyFill="1" applyBorder="1"/>
    <xf numFmtId="3" fontId="15" fillId="23" borderId="10" xfId="0" applyNumberFormat="1" applyFont="1" applyFill="1" applyBorder="1"/>
    <xf numFmtId="3" fontId="15" fillId="23" borderId="11" xfId="0" applyNumberFormat="1" applyFont="1" applyFill="1" applyBorder="1"/>
    <xf numFmtId="3" fontId="15" fillId="21" borderId="10" xfId="0" applyNumberFormat="1" applyFont="1" applyFill="1" applyBorder="1"/>
    <xf numFmtId="3" fontId="15" fillId="21" borderId="11" xfId="0" applyNumberFormat="1" applyFont="1" applyFill="1" applyBorder="1"/>
    <xf numFmtId="3" fontId="20" fillId="2" borderId="10" xfId="0" applyNumberFormat="1" applyFont="1" applyFill="1" applyBorder="1"/>
    <xf numFmtId="3" fontId="20" fillId="2" borderId="11" xfId="0" applyNumberFormat="1" applyFont="1" applyFill="1" applyBorder="1"/>
    <xf numFmtId="3" fontId="15" fillId="0" borderId="4" xfId="0" applyNumberFormat="1" applyFont="1" applyBorder="1" applyAlignment="1">
      <alignment vertical="center" wrapText="1"/>
    </xf>
    <xf numFmtId="9" fontId="15" fillId="2" borderId="5" xfId="0" applyNumberFormat="1" applyFont="1" applyFill="1" applyBorder="1" applyAlignment="1">
      <alignment vertical="center"/>
    </xf>
    <xf numFmtId="9" fontId="15" fillId="0" borderId="5" xfId="0" applyNumberFormat="1" applyFont="1" applyBorder="1" applyAlignment="1">
      <alignment vertical="center"/>
    </xf>
    <xf numFmtId="3" fontId="15" fillId="0" borderId="6" xfId="0" applyNumberFormat="1" applyFont="1" applyBorder="1" applyAlignment="1">
      <alignment horizontal="right" vertical="center"/>
    </xf>
    <xf numFmtId="0" fontId="16" fillId="0" borderId="0" xfId="0" applyFont="1" applyFill="1" applyBorder="1" applyAlignment="1">
      <alignment horizontal="right"/>
    </xf>
    <xf numFmtId="3" fontId="12" fillId="0" borderId="0" xfId="0" applyNumberFormat="1" applyFont="1" applyFill="1" applyBorder="1"/>
    <xf numFmtId="3" fontId="16" fillId="0" borderId="0" xfId="0" applyNumberFormat="1" applyFont="1" applyFill="1" applyBorder="1" applyAlignment="1">
      <alignment horizontal="right"/>
    </xf>
    <xf numFmtId="3" fontId="16" fillId="0" borderId="0" xfId="0" applyNumberFormat="1" applyFont="1" applyFill="1" applyBorder="1"/>
    <xf numFmtId="0" fontId="0" fillId="0" borderId="0" xfId="0" applyFill="1" applyBorder="1" applyAlignment="1">
      <alignment horizontal="right"/>
    </xf>
    <xf numFmtId="0" fontId="0" fillId="0" borderId="0" xfId="0" applyFill="1" applyAlignment="1">
      <alignment horizontal="right"/>
    </xf>
    <xf numFmtId="3" fontId="27" fillId="0" borderId="0" xfId="0" applyNumberFormat="1" applyFont="1" applyAlignment="1"/>
    <xf numFmtId="0" fontId="18" fillId="0" borderId="11" xfId="0" applyFont="1" applyFill="1" applyBorder="1" applyAlignment="1">
      <alignment vertical="center"/>
    </xf>
    <xf numFmtId="0" fontId="17" fillId="0" borderId="0" xfId="0" applyFont="1" applyFill="1" applyBorder="1" applyAlignment="1">
      <alignment horizontal="center" vertical="center" wrapText="1"/>
    </xf>
    <xf numFmtId="0" fontId="17" fillId="2" borderId="11" xfId="0" applyFont="1" applyFill="1" applyBorder="1" applyAlignment="1">
      <alignment horizontal="center" vertical="center" wrapText="1"/>
    </xf>
    <xf numFmtId="0" fontId="17" fillId="0" borderId="11" xfId="0" applyNumberFormat="1" applyFont="1" applyFill="1" applyBorder="1" applyAlignment="1">
      <alignment horizontal="left" vertical="center" wrapText="1"/>
    </xf>
    <xf numFmtId="3" fontId="17" fillId="0" borderId="11" xfId="0" applyNumberFormat="1" applyFont="1" applyFill="1" applyBorder="1" applyAlignment="1"/>
    <xf numFmtId="3" fontId="15" fillId="0" borderId="14" xfId="0" applyNumberFormat="1" applyFont="1" applyBorder="1"/>
    <xf numFmtId="3" fontId="15" fillId="0" borderId="15" xfId="0" applyNumberFormat="1" applyFont="1" applyBorder="1"/>
    <xf numFmtId="3" fontId="20" fillId="2" borderId="15" xfId="0" applyNumberFormat="1" applyFont="1" applyFill="1" applyBorder="1"/>
    <xf numFmtId="3" fontId="15" fillId="0" borderId="14" xfId="0" applyNumberFormat="1" applyFont="1" applyBorder="1" applyAlignment="1"/>
    <xf numFmtId="3" fontId="20" fillId="2" borderId="17" xfId="0" applyNumberFormat="1" applyFont="1" applyFill="1" applyBorder="1"/>
    <xf numFmtId="3" fontId="0" fillId="0" borderId="0" xfId="0" applyNumberFormat="1" applyAlignment="1">
      <alignment horizontal="center" vertical="center"/>
    </xf>
    <xf numFmtId="0" fontId="41" fillId="2" borderId="17" xfId="0" applyFont="1" applyFill="1" applyBorder="1" applyAlignment="1">
      <alignment wrapText="1"/>
    </xf>
    <xf numFmtId="0" fontId="20" fillId="0" borderId="19" xfId="0" applyNumberFormat="1" applyFont="1" applyFill="1" applyBorder="1" applyAlignment="1">
      <alignment horizontal="center" vertical="center" textRotation="90" wrapText="1"/>
    </xf>
    <xf numFmtId="0" fontId="20" fillId="0" borderId="18" xfId="0" applyFont="1" applyFill="1" applyBorder="1" applyAlignment="1" applyProtection="1">
      <alignment horizontal="center" vertical="center" wrapText="1"/>
    </xf>
    <xf numFmtId="167" fontId="15" fillId="0" borderId="14" xfId="0" applyNumberFormat="1" applyFont="1" applyBorder="1"/>
    <xf numFmtId="3" fontId="18" fillId="0" borderId="14" xfId="0" applyNumberFormat="1" applyFont="1" applyBorder="1" applyAlignment="1">
      <alignment wrapText="1"/>
    </xf>
    <xf numFmtId="3" fontId="15" fillId="0" borderId="15" xfId="0" applyNumberFormat="1" applyFont="1" applyFill="1" applyBorder="1"/>
    <xf numFmtId="0" fontId="20" fillId="2" borderId="17" xfId="0" applyFont="1" applyFill="1" applyBorder="1" applyAlignment="1">
      <alignment vertical="center" wrapText="1"/>
    </xf>
    <xf numFmtId="3" fontId="42" fillId="0" borderId="0" xfId="0" applyNumberFormat="1" applyFont="1" applyFill="1" applyBorder="1" applyAlignment="1">
      <alignment horizontal="center"/>
    </xf>
    <xf numFmtId="3" fontId="0" fillId="0" borderId="0" xfId="0" applyNumberFormat="1" applyBorder="1"/>
    <xf numFmtId="3" fontId="16" fillId="4" borderId="20" xfId="0" applyNumberFormat="1" applyFont="1" applyFill="1" applyBorder="1" applyAlignment="1">
      <alignment horizontal="center" vertical="center"/>
    </xf>
    <xf numFmtId="0" fontId="16" fillId="4" borderId="17" xfId="0" applyFont="1" applyFill="1" applyBorder="1"/>
    <xf numFmtId="3" fontId="0" fillId="0" borderId="18" xfId="0" applyNumberFormat="1" applyBorder="1"/>
    <xf numFmtId="0" fontId="20" fillId="0" borderId="14" xfId="0" applyFont="1" applyBorder="1"/>
    <xf numFmtId="0" fontId="20" fillId="0" borderId="14" xfId="0" applyFont="1" applyFill="1" applyBorder="1"/>
    <xf numFmtId="0" fontId="12" fillId="0" borderId="0" xfId="23"/>
    <xf numFmtId="0" fontId="12" fillId="0" borderId="0" xfId="23" applyFont="1" applyAlignment="1">
      <alignment vertical="center"/>
    </xf>
    <xf numFmtId="0" fontId="12" fillId="0" borderId="0" xfId="23" applyFont="1"/>
    <xf numFmtId="0" fontId="20" fillId="26" borderId="2" xfId="23" applyFont="1" applyFill="1" applyBorder="1" applyAlignment="1">
      <alignment vertical="center" textRotation="90" wrapText="1"/>
    </xf>
    <xf numFmtId="3" fontId="12" fillId="0" borderId="11" xfId="23" applyNumberFormat="1" applyBorder="1"/>
    <xf numFmtId="3" fontId="12" fillId="0" borderId="11" xfId="23" applyNumberFormat="1" applyFont="1" applyBorder="1"/>
    <xf numFmtId="2" fontId="16" fillId="0" borderId="11" xfId="23" applyNumberFormat="1" applyFont="1" applyBorder="1" applyAlignment="1">
      <alignment horizontal="center"/>
    </xf>
    <xf numFmtId="1" fontId="12" fillId="0" borderId="11" xfId="23" applyNumberFormat="1" applyBorder="1"/>
    <xf numFmtId="10" fontId="12" fillId="0" borderId="13" xfId="23" applyNumberFormat="1" applyBorder="1"/>
    <xf numFmtId="3" fontId="16" fillId="0" borderId="11" xfId="23" applyNumberFormat="1" applyFont="1" applyBorder="1"/>
    <xf numFmtId="1" fontId="16" fillId="0" borderId="11" xfId="23" applyNumberFormat="1" applyFont="1" applyBorder="1"/>
    <xf numFmtId="10" fontId="16" fillId="0" borderId="13" xfId="23" applyNumberFormat="1" applyFont="1" applyBorder="1"/>
    <xf numFmtId="0" fontId="12" fillId="0" borderId="11" xfId="23" applyBorder="1"/>
    <xf numFmtId="0" fontId="16" fillId="0" borderId="11" xfId="23" applyFont="1" applyBorder="1"/>
    <xf numFmtId="3" fontId="16" fillId="14" borderId="5" xfId="23" applyNumberFormat="1" applyFont="1" applyFill="1" applyBorder="1"/>
    <xf numFmtId="3" fontId="16" fillId="25" borderId="5" xfId="23" applyNumberFormat="1" applyFont="1" applyFill="1" applyBorder="1"/>
    <xf numFmtId="2" fontId="16" fillId="15" borderId="5" xfId="23" applyNumberFormat="1" applyFont="1" applyFill="1" applyBorder="1" applyAlignment="1">
      <alignment horizontal="center"/>
    </xf>
    <xf numFmtId="3" fontId="16" fillId="16" borderId="5" xfId="23" applyNumberFormat="1" applyFont="1" applyFill="1" applyBorder="1"/>
    <xf numFmtId="3" fontId="16" fillId="5" borderId="5" xfId="23" applyNumberFormat="1" applyFont="1" applyFill="1" applyBorder="1"/>
    <xf numFmtId="3" fontId="16" fillId="26" borderId="5" xfId="23" applyNumberFormat="1" applyFont="1" applyFill="1" applyBorder="1"/>
    <xf numFmtId="9" fontId="16" fillId="27" borderId="6" xfId="23" applyNumberFormat="1" applyFont="1" applyFill="1" applyBorder="1"/>
    <xf numFmtId="0" fontId="13" fillId="0" borderId="0" xfId="23" applyFont="1" applyAlignment="1">
      <alignment vertical="center"/>
    </xf>
    <xf numFmtId="0" fontId="12" fillId="0" borderId="0" xfId="11"/>
    <xf numFmtId="0" fontId="15" fillId="16" borderId="2" xfId="23" applyFont="1" applyFill="1" applyBorder="1" applyAlignment="1">
      <alignment horizontal="center" vertical="center" textRotation="90" wrapText="1"/>
    </xf>
    <xf numFmtId="0" fontId="15" fillId="5" borderId="2" xfId="23" applyFont="1" applyFill="1" applyBorder="1" applyAlignment="1">
      <alignment horizontal="center" vertical="center" textRotation="90" wrapText="1"/>
    </xf>
    <xf numFmtId="0" fontId="22" fillId="18" borderId="19" xfId="0" applyFont="1" applyFill="1" applyBorder="1" applyAlignment="1">
      <alignment horizontal="center" vertical="center" wrapText="1"/>
    </xf>
    <xf numFmtId="17" fontId="34" fillId="12" borderId="14" xfId="0" applyNumberFormat="1" applyFont="1" applyFill="1" applyBorder="1" applyAlignment="1">
      <alignment horizontal="center" vertical="center"/>
    </xf>
    <xf numFmtId="17" fontId="20" fillId="12" borderId="14" xfId="0" applyNumberFormat="1" applyFont="1" applyFill="1" applyBorder="1" applyAlignment="1">
      <alignment horizontal="center" vertical="center"/>
    </xf>
    <xf numFmtId="0" fontId="20" fillId="12" borderId="14" xfId="0" applyFont="1" applyFill="1" applyBorder="1" applyAlignment="1">
      <alignment horizontal="center" vertical="center"/>
    </xf>
    <xf numFmtId="0" fontId="34" fillId="12" borderId="14" xfId="0" applyFont="1" applyFill="1" applyBorder="1" applyAlignment="1">
      <alignment horizontal="center" vertical="center"/>
    </xf>
    <xf numFmtId="0" fontId="37" fillId="0" borderId="17" xfId="0" applyFont="1" applyBorder="1" applyAlignment="1">
      <alignment vertical="center"/>
    </xf>
    <xf numFmtId="3" fontId="46" fillId="0" borderId="0" xfId="0" applyNumberFormat="1" applyFont="1"/>
    <xf numFmtId="0" fontId="28" fillId="0" borderId="0" xfId="0" applyFont="1" applyFill="1" applyBorder="1" applyAlignment="1">
      <alignment vertical="center"/>
    </xf>
    <xf numFmtId="0" fontId="47" fillId="0" borderId="0" xfId="27"/>
    <xf numFmtId="0" fontId="16" fillId="0" borderId="19" xfId="27" applyFont="1" applyFill="1" applyBorder="1" applyAlignment="1" applyProtection="1">
      <alignment horizontal="center" vertical="center" textRotation="90" wrapText="1"/>
    </xf>
    <xf numFmtId="0" fontId="16" fillId="0" borderId="20" xfId="27" applyFont="1" applyFill="1" applyBorder="1" applyAlignment="1" applyProtection="1">
      <alignment horizontal="center" vertical="center" textRotation="90" wrapText="1"/>
    </xf>
    <xf numFmtId="0" fontId="24" fillId="0" borderId="15" xfId="27" applyFont="1" applyBorder="1" applyAlignment="1">
      <alignment horizontal="center" vertical="center"/>
    </xf>
    <xf numFmtId="0" fontId="24" fillId="0" borderId="16" xfId="27" applyFont="1" applyBorder="1" applyAlignment="1">
      <alignment horizontal="center" vertical="center"/>
    </xf>
    <xf numFmtId="0" fontId="21" fillId="2" borderId="21" xfId="27" applyFont="1" applyFill="1" applyBorder="1" applyAlignment="1">
      <alignment horizontal="center" vertical="center"/>
    </xf>
    <xf numFmtId="0" fontId="21" fillId="2" borderId="22" xfId="27" applyFont="1" applyFill="1" applyBorder="1" applyAlignment="1">
      <alignment horizontal="center" vertical="center"/>
    </xf>
    <xf numFmtId="0" fontId="49" fillId="0" borderId="0" xfId="27" applyFont="1"/>
    <xf numFmtId="0" fontId="48" fillId="0" borderId="11" xfId="27" applyFont="1" applyBorder="1" applyAlignment="1">
      <alignment horizontal="center" vertical="center"/>
    </xf>
    <xf numFmtId="49" fontId="15" fillId="0" borderId="14" xfId="0" applyNumberFormat="1" applyFont="1" applyBorder="1" applyAlignment="1">
      <alignment horizontal="center" vertical="center"/>
    </xf>
    <xf numFmtId="0" fontId="0" fillId="0" borderId="15" xfId="0" applyFill="1" applyBorder="1"/>
    <xf numFmtId="3" fontId="20" fillId="2" borderId="14" xfId="0" applyNumberFormat="1" applyFont="1" applyFill="1" applyBorder="1" applyAlignment="1">
      <alignment horizontal="center" vertical="center" wrapText="1"/>
    </xf>
    <xf numFmtId="3" fontId="15" fillId="0" borderId="10" xfId="0" applyNumberFormat="1" applyFont="1" applyFill="1" applyBorder="1"/>
    <xf numFmtId="0" fontId="37" fillId="0" borderId="14" xfId="0" applyFont="1" applyBorder="1"/>
    <xf numFmtId="2" fontId="0" fillId="0" borderId="0" xfId="0" applyNumberFormat="1"/>
    <xf numFmtId="0" fontId="17" fillId="0" borderId="19" xfId="0" applyNumberFormat="1" applyFont="1" applyFill="1" applyBorder="1" applyAlignment="1">
      <alignment horizontal="center" vertical="center" textRotation="90" wrapText="1"/>
    </xf>
    <xf numFmtId="3" fontId="37" fillId="0" borderId="15" xfId="0" applyNumberFormat="1" applyFont="1" applyBorder="1"/>
    <xf numFmtId="2" fontId="35" fillId="6" borderId="20" xfId="0" applyNumberFormat="1" applyFont="1" applyFill="1" applyBorder="1" applyAlignment="1">
      <alignment horizontal="center" vertical="center"/>
    </xf>
    <xf numFmtId="10" fontId="37" fillId="6" borderId="16" xfId="0" applyNumberFormat="1" applyFont="1" applyFill="1" applyBorder="1"/>
    <xf numFmtId="0" fontId="35" fillId="6" borderId="19" xfId="0" applyFont="1" applyFill="1" applyBorder="1" applyAlignment="1">
      <alignment horizontal="center" vertical="center" wrapText="1"/>
    </xf>
    <xf numFmtId="0" fontId="35" fillId="0" borderId="18" xfId="0" applyFont="1" applyFill="1" applyBorder="1" applyAlignment="1">
      <alignment horizontal="center" vertical="center"/>
    </xf>
    <xf numFmtId="4" fontId="0" fillId="0" borderId="0" xfId="0" applyNumberFormat="1"/>
    <xf numFmtId="0" fontId="6" fillId="0" borderId="0" xfId="30"/>
    <xf numFmtId="1" fontId="6" fillId="0" borderId="0" xfId="30" applyNumberFormat="1"/>
    <xf numFmtId="1" fontId="6" fillId="0" borderId="0" xfId="30" applyNumberFormat="1" applyFill="1"/>
    <xf numFmtId="0" fontId="6" fillId="0" borderId="0" xfId="30" applyFill="1"/>
    <xf numFmtId="168" fontId="6" fillId="0" borderId="0" xfId="30" applyNumberFormat="1"/>
    <xf numFmtId="0" fontId="16" fillId="0" borderId="18" xfId="0" applyFont="1" applyBorder="1" applyAlignment="1">
      <alignment horizontal="center" vertical="center"/>
    </xf>
    <xf numFmtId="0" fontId="16" fillId="0" borderId="18" xfId="0" applyFont="1" applyFill="1" applyBorder="1" applyAlignment="1" applyProtection="1">
      <alignment horizontal="center" vertical="center" wrapText="1"/>
    </xf>
    <xf numFmtId="0" fontId="20" fillId="0" borderId="19" xfId="0" applyNumberFormat="1" applyFont="1" applyFill="1" applyBorder="1" applyAlignment="1">
      <alignment horizontal="center" vertical="center" textRotation="90" wrapText="1"/>
    </xf>
    <xf numFmtId="0" fontId="16" fillId="2" borderId="20" xfId="0" applyFont="1" applyFill="1" applyBorder="1" applyAlignment="1" applyProtection="1">
      <alignment horizontal="center" vertical="center" wrapText="1"/>
    </xf>
    <xf numFmtId="0" fontId="24" fillId="12" borderId="15" xfId="27" applyFont="1" applyFill="1" applyBorder="1" applyAlignment="1">
      <alignment horizontal="center" vertical="center"/>
    </xf>
    <xf numFmtId="0" fontId="34" fillId="2" borderId="19" xfId="0" applyFont="1" applyFill="1" applyBorder="1" applyAlignment="1">
      <alignment horizontal="center" vertical="center"/>
    </xf>
    <xf numFmtId="0" fontId="34" fillId="2" borderId="20" xfId="0" applyFont="1" applyFill="1" applyBorder="1" applyAlignment="1">
      <alignment horizontal="center" vertical="center"/>
    </xf>
    <xf numFmtId="0" fontId="45" fillId="0" borderId="14" xfId="0" applyFont="1" applyFill="1" applyBorder="1" applyAlignment="1">
      <alignment wrapText="1"/>
    </xf>
    <xf numFmtId="168" fontId="15" fillId="0" borderId="14" xfId="1" applyNumberFormat="1" applyFont="1" applyFill="1" applyBorder="1" applyAlignment="1">
      <alignment vertical="center" wrapText="1"/>
    </xf>
    <xf numFmtId="0" fontId="34" fillId="0" borderId="19" xfId="0" applyFont="1" applyBorder="1" applyAlignment="1">
      <alignment horizontal="center" vertical="center" textRotation="90"/>
    </xf>
    <xf numFmtId="0" fontId="34" fillId="0" borderId="19" xfId="0" applyFont="1" applyBorder="1" applyAlignment="1">
      <alignment horizontal="center" vertical="center" textRotation="90" wrapText="1"/>
    </xf>
    <xf numFmtId="0" fontId="41" fillId="2" borderId="18" xfId="0" applyFont="1" applyFill="1" applyBorder="1" applyAlignment="1">
      <alignment horizontal="center" vertical="center"/>
    </xf>
    <xf numFmtId="167" fontId="20" fillId="2" borderId="17" xfId="0" applyNumberFormat="1" applyFont="1" applyFill="1" applyBorder="1"/>
    <xf numFmtId="3" fontId="0" fillId="2" borderId="21" xfId="0" applyNumberFormat="1" applyFill="1" applyBorder="1"/>
    <xf numFmtId="3" fontId="31" fillId="2" borderId="22" xfId="0" applyNumberFormat="1" applyFont="1" applyFill="1" applyBorder="1" applyAlignment="1">
      <alignment horizontal="center" vertical="center"/>
    </xf>
    <xf numFmtId="0" fontId="37" fillId="0" borderId="0" xfId="0" applyFont="1" applyFill="1" applyBorder="1"/>
    <xf numFmtId="0" fontId="24" fillId="0" borderId="0" xfId="30" applyFont="1" applyFill="1" applyBorder="1" applyAlignment="1">
      <alignment horizontal="left" vertical="center"/>
    </xf>
    <xf numFmtId="0" fontId="24" fillId="0" borderId="15" xfId="30" applyFont="1" applyFill="1" applyBorder="1" applyAlignment="1">
      <alignment horizontal="center"/>
    </xf>
    <xf numFmtId="0" fontId="24" fillId="0" borderId="16" xfId="30" applyFont="1" applyFill="1" applyBorder="1" applyAlignment="1">
      <alignment horizontal="center"/>
    </xf>
    <xf numFmtId="0" fontId="24" fillId="0" borderId="15" xfId="30" applyFont="1" applyFill="1" applyBorder="1"/>
    <xf numFmtId="0" fontId="24" fillId="0" borderId="16" xfId="30" applyFont="1" applyFill="1" applyBorder="1"/>
    <xf numFmtId="0" fontId="24" fillId="0" borderId="34" xfId="30" applyFont="1" applyFill="1" applyBorder="1" applyAlignment="1">
      <alignment horizontal="left" vertical="top"/>
    </xf>
    <xf numFmtId="0" fontId="24" fillId="0" borderId="14" xfId="30" applyFont="1" applyFill="1" applyBorder="1"/>
    <xf numFmtId="0" fontId="24" fillId="0" borderId="17" xfId="30" applyFont="1" applyFill="1" applyBorder="1"/>
    <xf numFmtId="0" fontId="24" fillId="0" borderId="21" xfId="30" applyFont="1" applyFill="1" applyBorder="1"/>
    <xf numFmtId="0" fontId="24" fillId="0" borderId="22" xfId="30" applyFont="1" applyFill="1" applyBorder="1"/>
    <xf numFmtId="0" fontId="12" fillId="0" borderId="0" xfId="11" applyBorder="1"/>
    <xf numFmtId="17" fontId="12" fillId="0" borderId="14" xfId="11" applyNumberFormat="1" applyBorder="1" applyAlignment="1">
      <alignment horizontal="center" vertical="center"/>
    </xf>
    <xf numFmtId="17" fontId="26" fillId="12" borderId="14" xfId="11" applyNumberFormat="1" applyFont="1" applyFill="1" applyBorder="1" applyAlignment="1">
      <alignment horizontal="center" vertical="center"/>
    </xf>
    <xf numFmtId="17" fontId="30" fillId="12" borderId="14" xfId="11" applyNumberFormat="1" applyFont="1" applyFill="1" applyBorder="1" applyAlignment="1">
      <alignment horizontal="center" vertical="center"/>
    </xf>
    <xf numFmtId="0" fontId="12" fillId="0" borderId="0" xfId="11" applyFont="1" applyAlignment="1">
      <alignment vertical="top" wrapText="1"/>
    </xf>
    <xf numFmtId="0" fontId="30" fillId="12" borderId="14" xfId="11" applyFont="1" applyFill="1" applyBorder="1" applyAlignment="1">
      <alignment horizontal="center" vertical="center"/>
    </xf>
    <xf numFmtId="0" fontId="26" fillId="12" borderId="14" xfId="11" applyFont="1" applyFill="1" applyBorder="1" applyAlignment="1">
      <alignment horizontal="center" vertical="center"/>
    </xf>
    <xf numFmtId="0" fontId="12" fillId="0" borderId="14" xfId="11" applyBorder="1"/>
    <xf numFmtId="0" fontId="36" fillId="0" borderId="15" xfId="11" applyFont="1" applyBorder="1"/>
    <xf numFmtId="0" fontId="37" fillId="0" borderId="14" xfId="11" applyFont="1" applyBorder="1" applyAlignment="1">
      <alignment vertical="center"/>
    </xf>
    <xf numFmtId="0" fontId="37" fillId="0" borderId="17" xfId="11" applyFont="1" applyBorder="1" applyAlignment="1">
      <alignment vertical="center" wrapText="1"/>
    </xf>
    <xf numFmtId="0" fontId="12" fillId="0" borderId="0" xfId="11" applyFont="1" applyBorder="1" applyAlignment="1">
      <alignment vertical="top" wrapText="1"/>
    </xf>
    <xf numFmtId="3" fontId="40" fillId="0" borderId="0" xfId="11" applyNumberFormat="1" applyFont="1" applyBorder="1" applyAlignment="1">
      <alignment horizontal="center" vertical="center"/>
    </xf>
    <xf numFmtId="0" fontId="53" fillId="0" borderId="0" xfId="11" applyFont="1" applyBorder="1" applyAlignment="1">
      <alignment horizontal="center" vertical="center"/>
    </xf>
    <xf numFmtId="10" fontId="40" fillId="0" borderId="0" xfId="11" applyNumberFormat="1" applyFont="1" applyBorder="1" applyAlignment="1">
      <alignment horizontal="center" vertical="center"/>
    </xf>
    <xf numFmtId="3" fontId="40" fillId="0" borderId="0" xfId="11" applyNumberFormat="1" applyFont="1" applyFill="1" applyBorder="1" applyAlignment="1">
      <alignment horizontal="center" vertical="center"/>
    </xf>
    <xf numFmtId="10" fontId="40" fillId="0" borderId="0" xfId="11" applyNumberFormat="1" applyFont="1" applyFill="1" applyBorder="1" applyAlignment="1">
      <alignment horizontal="center" vertical="center"/>
    </xf>
    <xf numFmtId="0" fontId="16" fillId="12" borderId="19" xfId="27" applyFont="1" applyFill="1" applyBorder="1" applyAlignment="1" applyProtection="1">
      <alignment horizontal="center" vertical="center" textRotation="90" wrapText="1"/>
    </xf>
    <xf numFmtId="0" fontId="13" fillId="0" borderId="0" xfId="0" applyFont="1" applyAlignment="1">
      <alignment horizontal="center"/>
    </xf>
    <xf numFmtId="0" fontId="0" fillId="0" borderId="15" xfId="0" applyFill="1" applyBorder="1" applyAlignment="1">
      <alignment horizontal="left"/>
    </xf>
    <xf numFmtId="0" fontId="18" fillId="0" borderId="0" xfId="0" applyFont="1" applyAlignment="1">
      <alignment wrapText="1"/>
    </xf>
    <xf numFmtId="9" fontId="0" fillId="0" borderId="0" xfId="0" applyNumberFormat="1"/>
    <xf numFmtId="0" fontId="16" fillId="2" borderId="17" xfId="0" applyFont="1" applyFill="1" applyBorder="1" applyAlignment="1">
      <alignment vertical="center" wrapText="1"/>
    </xf>
    <xf numFmtId="0" fontId="58" fillId="0" borderId="15" xfId="0" applyFont="1" applyBorder="1" applyAlignment="1">
      <alignment horizontal="center" vertical="center" wrapText="1"/>
    </xf>
    <xf numFmtId="0" fontId="59" fillId="0" borderId="15" xfId="0" applyFont="1" applyBorder="1" applyAlignment="1">
      <alignment horizontal="center" vertical="center" wrapText="1"/>
    </xf>
    <xf numFmtId="0" fontId="59" fillId="0" borderId="16" xfId="0" applyFont="1" applyBorder="1" applyAlignment="1">
      <alignment horizontal="center" vertical="center" wrapText="1"/>
    </xf>
    <xf numFmtId="3" fontId="22" fillId="31" borderId="15" xfId="11" applyNumberFormat="1" applyFont="1" applyFill="1" applyBorder="1" applyAlignment="1">
      <alignment vertical="center"/>
    </xf>
    <xf numFmtId="0" fontId="0" fillId="0" borderId="15" xfId="0" applyBorder="1"/>
    <xf numFmtId="0" fontId="0" fillId="0" borderId="16" xfId="0" applyBorder="1"/>
    <xf numFmtId="0" fontId="37" fillId="0" borderId="14" xfId="0" applyFont="1" applyBorder="1" applyAlignment="1">
      <alignment vertical="center"/>
    </xf>
    <xf numFmtId="0" fontId="0" fillId="12" borderId="15" xfId="0" applyFill="1" applyBorder="1"/>
    <xf numFmtId="0" fontId="0" fillId="12" borderId="16" xfId="0" applyFill="1" applyBorder="1"/>
    <xf numFmtId="0" fontId="37" fillId="0" borderId="14" xfId="11" applyFont="1" applyBorder="1" applyAlignment="1">
      <alignment vertical="center" wrapText="1"/>
    </xf>
    <xf numFmtId="0" fontId="37" fillId="0" borderId="14" xfId="0" applyFont="1" applyFill="1" applyBorder="1" applyAlignment="1">
      <alignment vertical="center"/>
    </xf>
    <xf numFmtId="0" fontId="0" fillId="0" borderId="16" xfId="0" applyFill="1" applyBorder="1"/>
    <xf numFmtId="0" fontId="0" fillId="12" borderId="21" xfId="0" applyFill="1" applyBorder="1"/>
    <xf numFmtId="0" fontId="0" fillId="12" borderId="22" xfId="0" applyFill="1" applyBorder="1"/>
    <xf numFmtId="0" fontId="28" fillId="0" borderId="0" xfId="30" applyFont="1" applyFill="1" applyBorder="1" applyAlignment="1">
      <alignment horizontal="left" vertical="center"/>
    </xf>
    <xf numFmtId="10" fontId="37" fillId="6" borderId="41" xfId="0" applyNumberFormat="1" applyFont="1" applyFill="1" applyBorder="1"/>
    <xf numFmtId="0" fontId="35" fillId="2" borderId="38" xfId="0" applyFont="1" applyFill="1" applyBorder="1"/>
    <xf numFmtId="3" fontId="35" fillId="2" borderId="25" xfId="0" applyNumberFormat="1" applyFont="1" applyFill="1" applyBorder="1"/>
    <xf numFmtId="3" fontId="35" fillId="6" borderId="15" xfId="0" applyNumberFormat="1" applyFont="1" applyFill="1" applyBorder="1"/>
    <xf numFmtId="0" fontId="60" fillId="0" borderId="43" xfId="0" applyFont="1" applyBorder="1"/>
    <xf numFmtId="3" fontId="60" fillId="0" borderId="44" xfId="0" applyNumberFormat="1" applyFont="1" applyBorder="1"/>
    <xf numFmtId="3" fontId="60" fillId="6" borderId="44" xfId="0" applyNumberFormat="1" applyFont="1" applyFill="1" applyBorder="1"/>
    <xf numFmtId="10" fontId="37" fillId="6" borderId="45" xfId="0" applyNumberFormat="1" applyFont="1" applyFill="1" applyBorder="1"/>
    <xf numFmtId="10" fontId="15" fillId="2" borderId="16" xfId="0" applyNumberFormat="1" applyFont="1" applyFill="1" applyBorder="1"/>
    <xf numFmtId="0" fontId="12" fillId="0" borderId="14" xfId="0" applyFont="1" applyFill="1" applyBorder="1" applyAlignment="1">
      <alignment horizontal="left"/>
    </xf>
    <xf numFmtId="0" fontId="12" fillId="0" borderId="0" xfId="11" applyFill="1" applyBorder="1"/>
    <xf numFmtId="0" fontId="12" fillId="0" borderId="0" xfId="11" applyFont="1" applyFill="1" applyBorder="1" applyAlignment="1">
      <alignment vertical="top" wrapText="1"/>
    </xf>
    <xf numFmtId="166" fontId="0" fillId="0" borderId="0" xfId="0" applyNumberFormat="1" applyFill="1" applyBorder="1" applyProtection="1"/>
    <xf numFmtId="3" fontId="13" fillId="0" borderId="0" xfId="0" applyNumberFormat="1" applyFont="1" applyFill="1" applyBorder="1" applyAlignment="1">
      <alignment horizontal="center"/>
    </xf>
    <xf numFmtId="3" fontId="13" fillId="0" borderId="0" xfId="0" applyNumberFormat="1" applyFont="1" applyFill="1" applyBorder="1" applyAlignment="1">
      <alignment horizontal="center" vertical="center"/>
    </xf>
    <xf numFmtId="1" fontId="20" fillId="2" borderId="20" xfId="0" applyNumberFormat="1" applyFont="1" applyFill="1" applyBorder="1" applyAlignment="1" applyProtection="1">
      <alignment horizontal="center" vertical="center" wrapText="1"/>
    </xf>
    <xf numFmtId="3" fontId="17" fillId="6" borderId="17" xfId="0" applyNumberFormat="1" applyFont="1" applyFill="1" applyBorder="1" applyAlignment="1">
      <alignment horizontal="left" vertical="center"/>
    </xf>
    <xf numFmtId="0" fontId="16" fillId="0" borderId="35" xfId="27" applyFont="1" applyFill="1" applyBorder="1" applyAlignment="1" applyProtection="1">
      <alignment horizontal="center" vertical="center" textRotation="90" wrapText="1"/>
    </xf>
    <xf numFmtId="0" fontId="24" fillId="0" borderId="36" xfId="27" applyFont="1" applyBorder="1" applyAlignment="1">
      <alignment horizontal="center" vertical="center"/>
    </xf>
    <xf numFmtId="0" fontId="21" fillId="2" borderId="37" xfId="27" applyFont="1" applyFill="1" applyBorder="1" applyAlignment="1">
      <alignment horizontal="center" vertical="center"/>
    </xf>
    <xf numFmtId="0" fontId="21" fillId="2" borderId="49" xfId="27" applyFont="1" applyFill="1" applyBorder="1" applyAlignment="1">
      <alignment horizontal="center" wrapText="1"/>
    </xf>
    <xf numFmtId="0" fontId="24" fillId="0" borderId="50" xfId="27" applyFont="1" applyBorder="1"/>
    <xf numFmtId="0" fontId="21" fillId="2" borderId="51" xfId="27" applyFont="1" applyFill="1" applyBorder="1"/>
    <xf numFmtId="17" fontId="12" fillId="0" borderId="42" xfId="11" applyNumberFormat="1" applyBorder="1" applyAlignment="1">
      <alignment horizontal="center" vertical="center"/>
    </xf>
    <xf numFmtId="3" fontId="22" fillId="31" borderId="16" xfId="11" applyNumberFormat="1" applyFont="1" applyFill="1" applyBorder="1" applyAlignment="1">
      <alignment vertical="center"/>
    </xf>
    <xf numFmtId="0" fontId="36" fillId="0" borderId="16" xfId="11" applyFont="1" applyBorder="1"/>
    <xf numFmtId="3" fontId="12" fillId="0" borderId="15" xfId="0" applyNumberFormat="1" applyFont="1" applyFill="1" applyBorder="1" applyAlignment="1" applyProtection="1">
      <alignment horizontal="right"/>
    </xf>
    <xf numFmtId="3" fontId="0" fillId="0" borderId="15" xfId="0" applyNumberFormat="1" applyFill="1" applyBorder="1" applyAlignment="1" applyProtection="1">
      <alignment horizontal="right"/>
    </xf>
    <xf numFmtId="3" fontId="16" fillId="6" borderId="16" xfId="0" applyNumberFormat="1" applyFont="1" applyFill="1" applyBorder="1" applyAlignment="1">
      <alignment horizontal="right"/>
    </xf>
    <xf numFmtId="3" fontId="16" fillId="2" borderId="21" xfId="0" applyNumberFormat="1" applyFont="1" applyFill="1" applyBorder="1" applyAlignment="1">
      <alignment horizontal="right" vertical="center"/>
    </xf>
    <xf numFmtId="3" fontId="16" fillId="2" borderId="22" xfId="0" applyNumberFormat="1" applyFont="1" applyFill="1" applyBorder="1" applyAlignment="1">
      <alignment horizontal="right" vertical="center"/>
    </xf>
    <xf numFmtId="3" fontId="12" fillId="0" borderId="23" xfId="11" applyNumberFormat="1" applyBorder="1" applyAlignment="1">
      <alignment horizontal="right" vertical="center"/>
    </xf>
    <xf numFmtId="3" fontId="12" fillId="12" borderId="23" xfId="11" applyNumberFormat="1" applyFill="1" applyBorder="1" applyAlignment="1">
      <alignment horizontal="right" vertical="center"/>
    </xf>
    <xf numFmtId="3" fontId="12" fillId="0" borderId="24" xfId="11" applyNumberFormat="1" applyBorder="1" applyAlignment="1">
      <alignment horizontal="right" vertical="center"/>
    </xf>
    <xf numFmtId="3" fontId="12" fillId="0" borderId="15" xfId="11" applyNumberFormat="1" applyBorder="1" applyAlignment="1">
      <alignment horizontal="right" vertical="center"/>
    </xf>
    <xf numFmtId="3" fontId="12" fillId="12" borderId="15" xfId="11" applyNumberFormat="1" applyFill="1" applyBorder="1" applyAlignment="1">
      <alignment horizontal="right" vertical="center" wrapText="1"/>
    </xf>
    <xf numFmtId="3" fontId="12" fillId="0" borderId="16" xfId="11" applyNumberFormat="1" applyBorder="1" applyAlignment="1">
      <alignment horizontal="right" vertical="center" wrapText="1"/>
    </xf>
    <xf numFmtId="3" fontId="12" fillId="12" borderId="15" xfId="11" applyNumberFormat="1" applyFill="1" applyBorder="1" applyAlignment="1">
      <alignment horizontal="right" vertical="center"/>
    </xf>
    <xf numFmtId="3" fontId="12" fillId="12" borderId="16" xfId="11" applyNumberFormat="1" applyFill="1" applyBorder="1" applyAlignment="1">
      <alignment horizontal="right" vertical="center"/>
    </xf>
    <xf numFmtId="3" fontId="12" fillId="0" borderId="15" xfId="11" applyNumberFormat="1" applyBorder="1" applyAlignment="1">
      <alignment horizontal="right" vertical="center" wrapText="1"/>
    </xf>
    <xf numFmtId="3" fontId="12" fillId="0" borderId="16" xfId="11" applyNumberFormat="1" applyBorder="1" applyAlignment="1">
      <alignment horizontal="right" vertical="center"/>
    </xf>
    <xf numFmtId="3" fontId="22" fillId="31" borderId="16" xfId="11" applyNumberFormat="1" applyFont="1" applyFill="1" applyBorder="1" applyAlignment="1">
      <alignment horizontal="right" vertical="center"/>
    </xf>
    <xf numFmtId="3" fontId="22" fillId="30" borderId="15" xfId="11" applyNumberFormat="1" applyFont="1" applyFill="1" applyBorder="1" applyAlignment="1">
      <alignment vertical="center"/>
    </xf>
    <xf numFmtId="3" fontId="38" fillId="30" borderId="15" xfId="11" applyNumberFormat="1" applyFont="1" applyFill="1" applyBorder="1" applyAlignment="1">
      <alignment horizontal="right" vertical="center"/>
    </xf>
    <xf numFmtId="3" fontId="54" fillId="31" borderId="15" xfId="11" applyNumberFormat="1" applyFont="1" applyFill="1" applyBorder="1" applyAlignment="1">
      <alignment horizontal="right" vertical="center"/>
    </xf>
    <xf numFmtId="10" fontId="24" fillId="30" borderId="21" xfId="11" applyNumberFormat="1" applyFont="1" applyFill="1" applyBorder="1" applyAlignment="1">
      <alignment horizontal="right" vertical="center"/>
    </xf>
    <xf numFmtId="10" fontId="24" fillId="31" borderId="21" xfId="11" applyNumberFormat="1" applyFont="1" applyFill="1" applyBorder="1" applyAlignment="1">
      <alignment horizontal="right" vertical="center"/>
    </xf>
    <xf numFmtId="10" fontId="24" fillId="31" borderId="22" xfId="11" applyNumberFormat="1" applyFont="1" applyFill="1" applyBorder="1" applyAlignment="1">
      <alignment horizontal="right" vertical="center"/>
    </xf>
    <xf numFmtId="3" fontId="0" fillId="0" borderId="15" xfId="0" applyNumberFormat="1" applyBorder="1" applyAlignment="1">
      <alignment horizontal="right" vertical="center"/>
    </xf>
    <xf numFmtId="3" fontId="0" fillId="0" borderId="15" xfId="0" applyNumberFormat="1" applyFill="1" applyBorder="1" applyAlignment="1">
      <alignment horizontal="right" vertical="center"/>
    </xf>
    <xf numFmtId="3" fontId="0" fillId="0" borderId="15" xfId="0" applyNumberFormat="1" applyFill="1" applyBorder="1" applyAlignment="1">
      <alignment horizontal="right"/>
    </xf>
    <xf numFmtId="0" fontId="0" fillId="0" borderId="15" xfId="0" applyFill="1" applyBorder="1" applyAlignment="1">
      <alignment horizontal="right"/>
    </xf>
    <xf numFmtId="3" fontId="0" fillId="0" borderId="15" xfId="0" applyNumberFormat="1" applyBorder="1" applyAlignment="1">
      <alignment horizontal="right"/>
    </xf>
    <xf numFmtId="3" fontId="31" fillId="2" borderId="16" xfId="0" applyNumberFormat="1" applyFont="1" applyFill="1" applyBorder="1" applyAlignment="1">
      <alignment horizontal="right" vertical="center"/>
    </xf>
    <xf numFmtId="3" fontId="16" fillId="2" borderId="15" xfId="0" applyNumberFormat="1" applyFont="1" applyFill="1" applyBorder="1" applyAlignment="1">
      <alignment horizontal="right"/>
    </xf>
    <xf numFmtId="3" fontId="18" fillId="0" borderId="11" xfId="0" applyNumberFormat="1" applyFont="1" applyFill="1" applyBorder="1" applyAlignment="1">
      <alignment horizontal="right" vertical="center"/>
    </xf>
    <xf numFmtId="10" fontId="19" fillId="0" borderId="11" xfId="0" applyNumberFormat="1" applyFont="1" applyFill="1" applyBorder="1" applyAlignment="1">
      <alignment horizontal="right" vertical="center"/>
    </xf>
    <xf numFmtId="3" fontId="17" fillId="0" borderId="11" xfId="0" applyNumberFormat="1" applyFont="1" applyFill="1" applyBorder="1" applyAlignment="1">
      <alignment horizontal="right" vertical="center"/>
    </xf>
    <xf numFmtId="10" fontId="29" fillId="0" borderId="11" xfId="0" applyNumberFormat="1" applyFont="1" applyFill="1" applyBorder="1" applyAlignment="1">
      <alignment horizontal="right" vertical="center"/>
    </xf>
    <xf numFmtId="10" fontId="29" fillId="0" borderId="0" xfId="0" applyNumberFormat="1" applyFont="1" applyFill="1" applyBorder="1" applyAlignment="1">
      <alignment horizontal="right" vertical="center"/>
    </xf>
    <xf numFmtId="10" fontId="19" fillId="0" borderId="0" xfId="0" applyNumberFormat="1" applyFont="1" applyFill="1" applyBorder="1" applyAlignment="1">
      <alignment horizontal="right" vertical="center"/>
    </xf>
    <xf numFmtId="3" fontId="17" fillId="2" borderId="11" xfId="0" applyNumberFormat="1" applyFont="1" applyFill="1" applyBorder="1" applyAlignment="1">
      <alignment horizontal="right" vertical="center"/>
    </xf>
    <xf numFmtId="3" fontId="17" fillId="4" borderId="11" xfId="0" applyNumberFormat="1" applyFont="1" applyFill="1" applyBorder="1" applyAlignment="1">
      <alignment horizontal="right" vertical="center"/>
    </xf>
    <xf numFmtId="10" fontId="29" fillId="4" borderId="11" xfId="0" applyNumberFormat="1" applyFont="1" applyFill="1" applyBorder="1" applyAlignment="1">
      <alignment horizontal="right" vertical="center"/>
    </xf>
    <xf numFmtId="3" fontId="17" fillId="13" borderId="11" xfId="0" applyNumberFormat="1" applyFont="1" applyFill="1" applyBorder="1" applyAlignment="1">
      <alignment horizontal="right" vertical="center"/>
    </xf>
    <xf numFmtId="10" fontId="29" fillId="13" borderId="11" xfId="0" applyNumberFormat="1" applyFont="1" applyFill="1" applyBorder="1" applyAlignment="1">
      <alignment horizontal="right" vertical="center"/>
    </xf>
    <xf numFmtId="3" fontId="17" fillId="24" borderId="11" xfId="0" applyNumberFormat="1" applyFont="1" applyFill="1" applyBorder="1" applyAlignment="1">
      <alignment horizontal="right" vertical="center"/>
    </xf>
    <xf numFmtId="10" fontId="29" fillId="24" borderId="11" xfId="0" applyNumberFormat="1" applyFont="1" applyFill="1" applyBorder="1" applyAlignment="1">
      <alignment horizontal="right" vertical="center"/>
    </xf>
    <xf numFmtId="3" fontId="17" fillId="11" borderId="11" xfId="0" applyNumberFormat="1" applyFont="1" applyFill="1" applyBorder="1" applyAlignment="1">
      <alignment horizontal="right" vertical="center"/>
    </xf>
    <xf numFmtId="10" fontId="29" fillId="11" borderId="11" xfId="0" applyNumberFormat="1" applyFont="1" applyFill="1" applyBorder="1" applyAlignment="1">
      <alignment horizontal="right" vertical="center"/>
    </xf>
    <xf numFmtId="3" fontId="15" fillId="0" borderId="15" xfId="0" applyNumberFormat="1" applyFont="1" applyBorder="1" applyAlignment="1">
      <alignment horizontal="right"/>
    </xf>
    <xf numFmtId="9" fontId="14" fillId="13" borderId="15" xfId="0" applyNumberFormat="1" applyFont="1" applyFill="1" applyBorder="1" applyAlignment="1">
      <alignment horizontal="right"/>
    </xf>
    <xf numFmtId="3" fontId="20" fillId="2" borderId="15" xfId="0" applyNumberFormat="1" applyFont="1" applyFill="1" applyBorder="1" applyAlignment="1">
      <alignment horizontal="right"/>
    </xf>
    <xf numFmtId="9" fontId="50" fillId="13" borderId="15" xfId="0" applyNumberFormat="1" applyFont="1" applyFill="1" applyBorder="1" applyAlignment="1">
      <alignment horizontal="right"/>
    </xf>
    <xf numFmtId="3" fontId="20" fillId="2" borderId="21" xfId="0" applyNumberFormat="1" applyFont="1" applyFill="1" applyBorder="1" applyAlignment="1">
      <alignment horizontal="right"/>
    </xf>
    <xf numFmtId="9" fontId="14" fillId="13" borderId="21" xfId="0" applyNumberFormat="1" applyFont="1" applyFill="1" applyBorder="1" applyAlignment="1">
      <alignment horizontal="right"/>
    </xf>
    <xf numFmtId="3" fontId="15" fillId="2" borderId="21" xfId="0" applyNumberFormat="1" applyFont="1" applyFill="1" applyBorder="1" applyAlignment="1">
      <alignment horizontal="right"/>
    </xf>
    <xf numFmtId="9" fontId="50" fillId="13" borderId="21" xfId="0" applyNumberFormat="1" applyFont="1" applyFill="1" applyBorder="1" applyAlignment="1">
      <alignment horizontal="right"/>
    </xf>
    <xf numFmtId="3" fontId="45" fillId="0" borderId="15" xfId="0" applyNumberFormat="1" applyFont="1" applyBorder="1" applyAlignment="1">
      <alignment horizontal="right" vertical="center"/>
    </xf>
    <xf numFmtId="3" fontId="34" fillId="2" borderId="15" xfId="0" applyNumberFormat="1" applyFont="1" applyFill="1" applyBorder="1" applyAlignment="1">
      <alignment horizontal="right" vertical="center"/>
    </xf>
    <xf numFmtId="10" fontId="34" fillId="2" borderId="16" xfId="0" applyNumberFormat="1" applyFont="1" applyFill="1" applyBorder="1" applyAlignment="1">
      <alignment horizontal="right" vertical="center"/>
    </xf>
    <xf numFmtId="3" fontId="45" fillId="0" borderId="15" xfId="0" applyNumberFormat="1" applyFont="1" applyFill="1" applyBorder="1" applyAlignment="1">
      <alignment horizontal="right" vertical="center"/>
    </xf>
    <xf numFmtId="3" fontId="34" fillId="2" borderId="21" xfId="0" applyNumberFormat="1" applyFont="1" applyFill="1" applyBorder="1" applyAlignment="1">
      <alignment horizontal="right" vertical="center"/>
    </xf>
    <xf numFmtId="10" fontId="34" fillId="2" borderId="22" xfId="0" applyNumberFormat="1" applyFont="1" applyFill="1" applyBorder="1" applyAlignment="1">
      <alignment horizontal="right" vertical="center"/>
    </xf>
    <xf numFmtId="3" fontId="12" fillId="0" borderId="15" xfId="0" applyNumberFormat="1" applyFont="1" applyFill="1" applyBorder="1" applyAlignment="1" applyProtection="1"/>
    <xf numFmtId="3" fontId="0" fillId="0" borderId="15" xfId="0" applyNumberFormat="1" applyFill="1" applyBorder="1" applyAlignment="1" applyProtection="1"/>
    <xf numFmtId="3" fontId="16" fillId="6" borderId="16" xfId="0" applyNumberFormat="1" applyFont="1" applyFill="1" applyBorder="1" applyAlignment="1"/>
    <xf numFmtId="3" fontId="0" fillId="12" borderId="15" xfId="0" applyNumberFormat="1" applyFill="1" applyBorder="1" applyAlignment="1" applyProtection="1"/>
    <xf numFmtId="3" fontId="16" fillId="2" borderId="21" xfId="0" applyNumberFormat="1" applyFont="1" applyFill="1" applyBorder="1" applyAlignment="1" applyProtection="1">
      <alignment vertical="center"/>
    </xf>
    <xf numFmtId="3" fontId="16" fillId="2" borderId="22" xfId="0" applyNumberFormat="1" applyFont="1" applyFill="1" applyBorder="1" applyAlignment="1" applyProtection="1">
      <alignment vertical="center"/>
    </xf>
    <xf numFmtId="3" fontId="12" fillId="0" borderId="15" xfId="0" applyNumberFormat="1" applyFont="1" applyBorder="1" applyAlignment="1">
      <alignment horizontal="right" vertical="center"/>
    </xf>
    <xf numFmtId="3" fontId="0" fillId="12" borderId="16" xfId="0" applyNumberFormat="1" applyFill="1" applyBorder="1" applyAlignment="1">
      <alignment horizontal="right" vertical="center"/>
    </xf>
    <xf numFmtId="3" fontId="12" fillId="12" borderId="15" xfId="0" applyNumberFormat="1" applyFont="1" applyFill="1" applyBorder="1" applyAlignment="1">
      <alignment horizontal="right" vertical="center"/>
    </xf>
    <xf numFmtId="3" fontId="26" fillId="12" borderId="15" xfId="0" applyNumberFormat="1" applyFont="1" applyFill="1" applyBorder="1" applyAlignment="1">
      <alignment horizontal="right" vertical="center"/>
    </xf>
    <xf numFmtId="3" fontId="26" fillId="12" borderId="16" xfId="0" applyNumberFormat="1" applyFont="1" applyFill="1" applyBorder="1" applyAlignment="1">
      <alignment horizontal="right" vertical="center"/>
    </xf>
    <xf numFmtId="3" fontId="0" fillId="0" borderId="16" xfId="0" applyNumberFormat="1" applyBorder="1" applyAlignment="1">
      <alignment horizontal="right" vertical="center"/>
    </xf>
    <xf numFmtId="3" fontId="57" fillId="0" borderId="15" xfId="0" applyNumberFormat="1" applyFont="1" applyFill="1" applyBorder="1" applyAlignment="1">
      <alignment horizontal="right" vertical="center"/>
    </xf>
    <xf numFmtId="3" fontId="22" fillId="29" borderId="15" xfId="0" applyNumberFormat="1" applyFont="1" applyFill="1" applyBorder="1" applyAlignment="1">
      <alignment horizontal="right" vertical="center"/>
    </xf>
    <xf numFmtId="3" fontId="22" fillId="17" borderId="15" xfId="0" applyNumberFormat="1" applyFont="1" applyFill="1" applyBorder="1" applyAlignment="1">
      <alignment horizontal="right" vertical="center"/>
    </xf>
    <xf numFmtId="3" fontId="22" fillId="18" borderId="15" xfId="0" applyNumberFormat="1" applyFont="1" applyFill="1" applyBorder="1" applyAlignment="1">
      <alignment horizontal="right" vertical="center"/>
    </xf>
    <xf numFmtId="3" fontId="22" fillId="19" borderId="15" xfId="0" applyNumberFormat="1" applyFont="1" applyFill="1" applyBorder="1" applyAlignment="1">
      <alignment horizontal="right" vertical="center"/>
    </xf>
    <xf numFmtId="3" fontId="56" fillId="26" borderId="15" xfId="0" applyNumberFormat="1" applyFont="1" applyFill="1" applyBorder="1" applyAlignment="1">
      <alignment horizontal="right" vertical="center"/>
    </xf>
    <xf numFmtId="3" fontId="56" fillId="26" borderId="16" xfId="0" applyNumberFormat="1" applyFont="1" applyFill="1" applyBorder="1" applyAlignment="1">
      <alignment horizontal="right" vertical="center"/>
    </xf>
    <xf numFmtId="0" fontId="36" fillId="0" borderId="15" xfId="0" applyFont="1" applyBorder="1" applyAlignment="1">
      <alignment horizontal="right"/>
    </xf>
    <xf numFmtId="0" fontId="36" fillId="0" borderId="15" xfId="0" applyFont="1" applyFill="1" applyBorder="1" applyAlignment="1">
      <alignment horizontal="right"/>
    </xf>
    <xf numFmtId="9" fontId="36" fillId="0" borderId="15" xfId="0" applyNumberFormat="1" applyFont="1" applyFill="1" applyBorder="1" applyAlignment="1">
      <alignment horizontal="right"/>
    </xf>
    <xf numFmtId="3" fontId="38" fillId="29" borderId="15" xfId="0" applyNumberFormat="1" applyFont="1" applyFill="1" applyBorder="1" applyAlignment="1">
      <alignment horizontal="right" vertical="center"/>
    </xf>
    <xf numFmtId="3" fontId="38" fillId="17" borderId="15" xfId="0" applyNumberFormat="1" applyFont="1" applyFill="1" applyBorder="1" applyAlignment="1">
      <alignment horizontal="right" vertical="center"/>
    </xf>
    <xf numFmtId="3" fontId="38" fillId="18" borderId="15" xfId="0" applyNumberFormat="1" applyFont="1" applyFill="1" applyBorder="1" applyAlignment="1">
      <alignment horizontal="right" vertical="center"/>
    </xf>
    <xf numFmtId="3" fontId="38" fillId="19" borderId="15" xfId="0" applyNumberFormat="1" applyFont="1" applyFill="1" applyBorder="1" applyAlignment="1">
      <alignment horizontal="right" vertical="center"/>
    </xf>
    <xf numFmtId="3" fontId="51" fillId="19" borderId="15" xfId="0" applyNumberFormat="1" applyFont="1" applyFill="1" applyBorder="1" applyAlignment="1">
      <alignment horizontal="right" vertical="center"/>
    </xf>
    <xf numFmtId="9" fontId="38" fillId="29" borderId="15" xfId="0" applyNumberFormat="1" applyFont="1" applyFill="1" applyBorder="1" applyAlignment="1">
      <alignment horizontal="right" vertical="center"/>
    </xf>
    <xf numFmtId="9" fontId="38" fillId="17" borderId="15" xfId="0" applyNumberFormat="1" applyFont="1" applyFill="1" applyBorder="1" applyAlignment="1">
      <alignment horizontal="right" vertical="center"/>
    </xf>
    <xf numFmtId="9" fontId="38" fillId="18" borderId="15" xfId="0" applyNumberFormat="1" applyFont="1" applyFill="1" applyBorder="1" applyAlignment="1">
      <alignment horizontal="right" vertical="center"/>
    </xf>
    <xf numFmtId="9" fontId="38" fillId="19" borderId="15" xfId="0" applyNumberFormat="1" applyFont="1" applyFill="1" applyBorder="1" applyAlignment="1">
      <alignment horizontal="right" vertical="center"/>
    </xf>
    <xf numFmtId="9" fontId="51" fillId="19" borderId="15" xfId="0" applyNumberFormat="1" applyFont="1" applyFill="1" applyBorder="1" applyAlignment="1">
      <alignment horizontal="right" vertical="center"/>
    </xf>
    <xf numFmtId="3" fontId="38" fillId="0" borderId="15" xfId="0" applyNumberFormat="1" applyFont="1" applyFill="1" applyBorder="1" applyAlignment="1">
      <alignment horizontal="right" vertical="center"/>
    </xf>
    <xf numFmtId="3" fontId="51" fillId="0" borderId="15" xfId="0" applyNumberFormat="1" applyFont="1" applyFill="1" applyBorder="1" applyAlignment="1">
      <alignment horizontal="right" vertical="center"/>
    </xf>
    <xf numFmtId="3" fontId="38" fillId="29" borderId="21" xfId="0" applyNumberFormat="1" applyFont="1" applyFill="1" applyBorder="1" applyAlignment="1">
      <alignment horizontal="right" vertical="center"/>
    </xf>
    <xf numFmtId="3" fontId="38" fillId="17" borderId="21" xfId="0" applyNumberFormat="1" applyFont="1" applyFill="1" applyBorder="1" applyAlignment="1">
      <alignment horizontal="right" vertical="center"/>
    </xf>
    <xf numFmtId="3" fontId="38" fillId="18" borderId="21" xfId="0" applyNumberFormat="1" applyFont="1" applyFill="1" applyBorder="1" applyAlignment="1">
      <alignment horizontal="right" vertical="center"/>
    </xf>
    <xf numFmtId="3" fontId="38" fillId="19" borderId="21" xfId="0" applyNumberFormat="1" applyFont="1" applyFill="1" applyBorder="1" applyAlignment="1">
      <alignment horizontal="right" vertical="center"/>
    </xf>
    <xf numFmtId="3" fontId="18" fillId="0" borderId="42" xfId="0" applyNumberFormat="1" applyFont="1" applyBorder="1" applyAlignment="1">
      <alignment wrapText="1"/>
    </xf>
    <xf numFmtId="3" fontId="15" fillId="0" borderId="23" xfId="0" applyNumberFormat="1" applyFont="1" applyBorder="1"/>
    <xf numFmtId="3" fontId="15" fillId="0" borderId="23" xfId="0" applyNumberFormat="1" applyFont="1" applyFill="1" applyBorder="1"/>
    <xf numFmtId="3" fontId="20" fillId="2" borderId="23" xfId="0" applyNumberFormat="1" applyFont="1" applyFill="1" applyBorder="1"/>
    <xf numFmtId="10" fontId="15" fillId="2" borderId="24" xfId="0" applyNumberFormat="1" applyFont="1" applyFill="1" applyBorder="1"/>
    <xf numFmtId="0" fontId="20" fillId="0" borderId="43" xfId="0" applyFont="1" applyBorder="1" applyAlignment="1">
      <alignment horizontal="center" vertical="center"/>
    </xf>
    <xf numFmtId="0" fontId="20" fillId="0" borderId="44" xfId="0" applyNumberFormat="1" applyFont="1" applyFill="1" applyBorder="1" applyAlignment="1">
      <alignment horizontal="center" vertical="center" textRotation="90" wrapText="1"/>
    </xf>
    <xf numFmtId="3" fontId="20" fillId="2" borderId="44" xfId="0" applyNumberFormat="1" applyFont="1" applyFill="1" applyBorder="1" applyAlignment="1">
      <alignment horizontal="center" vertical="center"/>
    </xf>
    <xf numFmtId="0" fontId="15" fillId="2" borderId="45" xfId="0" applyFont="1" applyFill="1" applyBorder="1" applyAlignment="1">
      <alignment horizontal="center" vertical="center" wrapText="1"/>
    </xf>
    <xf numFmtId="10" fontId="15" fillId="2" borderId="22" xfId="0" applyNumberFormat="1" applyFont="1" applyFill="1" applyBorder="1" applyAlignment="1">
      <alignment horizontal="right"/>
    </xf>
    <xf numFmtId="3" fontId="12" fillId="0" borderId="15" xfId="0" applyNumberFormat="1" applyFont="1" applyBorder="1" applyAlignment="1">
      <alignment horizontal="right"/>
    </xf>
    <xf numFmtId="3" fontId="16" fillId="4" borderId="16" xfId="0" applyNumberFormat="1" applyFont="1" applyFill="1" applyBorder="1" applyAlignment="1">
      <alignment horizontal="right"/>
    </xf>
    <xf numFmtId="3" fontId="16" fillId="4" borderId="21" xfId="0" applyNumberFormat="1" applyFont="1" applyFill="1" applyBorder="1" applyAlignment="1">
      <alignment horizontal="right"/>
    </xf>
    <xf numFmtId="3" fontId="16" fillId="4" borderId="22" xfId="0" applyNumberFormat="1" applyFont="1" applyFill="1" applyBorder="1" applyAlignment="1">
      <alignment horizontal="right"/>
    </xf>
    <xf numFmtId="3" fontId="16" fillId="2" borderId="16" xfId="0" applyNumberFormat="1" applyFont="1" applyFill="1" applyBorder="1" applyAlignment="1">
      <alignment horizontal="right"/>
    </xf>
    <xf numFmtId="3" fontId="16" fillId="2" borderId="21" xfId="0" applyNumberFormat="1" applyFont="1" applyFill="1" applyBorder="1" applyAlignment="1">
      <alignment horizontal="right"/>
    </xf>
    <xf numFmtId="3" fontId="16" fillId="2" borderId="22" xfId="0" applyNumberFormat="1" applyFont="1" applyFill="1" applyBorder="1" applyAlignment="1">
      <alignment horizontal="right"/>
    </xf>
    <xf numFmtId="0" fontId="24" fillId="0" borderId="20" xfId="30" applyFont="1" applyFill="1" applyBorder="1" applyAlignment="1">
      <alignment horizontal="right" vertical="center"/>
    </xf>
    <xf numFmtId="1" fontId="24" fillId="0" borderId="16" xfId="30" applyNumberFormat="1" applyFont="1" applyFill="1" applyBorder="1" applyAlignment="1">
      <alignment horizontal="right" vertical="center"/>
    </xf>
    <xf numFmtId="0" fontId="23" fillId="0" borderId="22" xfId="30" applyFont="1" applyFill="1" applyBorder="1" applyAlignment="1">
      <alignment horizontal="right" vertical="center"/>
    </xf>
    <xf numFmtId="0" fontId="24" fillId="0" borderId="0" xfId="30" applyFont="1" applyFill="1" applyBorder="1" applyAlignment="1">
      <alignment horizontal="right" vertical="center"/>
    </xf>
    <xf numFmtId="0" fontId="16" fillId="0" borderId="45" xfId="30" applyFont="1" applyFill="1" applyBorder="1" applyAlignment="1">
      <alignment horizontal="right" vertical="center"/>
    </xf>
    <xf numFmtId="0" fontId="28" fillId="0" borderId="0" xfId="30" applyFont="1" applyFill="1" applyBorder="1" applyAlignment="1">
      <alignment horizontal="right" vertical="center"/>
    </xf>
    <xf numFmtId="0" fontId="16" fillId="0" borderId="30" xfId="30" applyFont="1" applyFill="1" applyBorder="1" applyAlignment="1">
      <alignment horizontal="right" vertical="center"/>
    </xf>
    <xf numFmtId="0" fontId="12" fillId="0" borderId="0" xfId="1" applyFont="1"/>
    <xf numFmtId="0" fontId="12" fillId="0" borderId="0" xfId="1" applyFont="1" applyAlignment="1">
      <alignment horizontal="center"/>
    </xf>
    <xf numFmtId="0" fontId="12" fillId="0" borderId="14" xfId="1" applyFont="1" applyFill="1" applyBorder="1" applyAlignment="1">
      <alignment vertical="center" wrapText="1"/>
    </xf>
    <xf numFmtId="3" fontId="12" fillId="0" borderId="15" xfId="1" applyNumberFormat="1" applyFont="1" applyFill="1" applyBorder="1" applyAlignment="1">
      <alignment horizontal="center" vertical="center" wrapText="1"/>
    </xf>
    <xf numFmtId="0" fontId="12" fillId="0" borderId="14" xfId="1" applyFont="1" applyFill="1" applyBorder="1"/>
    <xf numFmtId="0" fontId="12" fillId="0" borderId="0" xfId="1"/>
    <xf numFmtId="3" fontId="12" fillId="0" borderId="0" xfId="1" applyNumberFormat="1"/>
    <xf numFmtId="0" fontId="12" fillId="0" borderId="0" xfId="1" applyBorder="1" applyAlignment="1">
      <alignment vertical="top" wrapText="1"/>
    </xf>
    <xf numFmtId="0" fontId="20" fillId="0" borderId="0" xfId="1" applyFont="1" applyBorder="1" applyAlignment="1">
      <alignment horizontal="right" vertical="top"/>
    </xf>
    <xf numFmtId="3" fontId="20" fillId="0" borderId="9" xfId="1" applyNumberFormat="1" applyFont="1" applyBorder="1" applyAlignment="1">
      <alignment horizontal="center" vertical="top"/>
    </xf>
    <xf numFmtId="0" fontId="15" fillId="0" borderId="0" xfId="1" applyFont="1" applyBorder="1" applyAlignment="1">
      <alignment vertical="top" wrapText="1"/>
    </xf>
    <xf numFmtId="0" fontId="15" fillId="0" borderId="0" xfId="1" applyFont="1" applyBorder="1" applyAlignment="1">
      <alignment horizontal="center" wrapText="1"/>
    </xf>
    <xf numFmtId="0" fontId="18" fillId="0" borderId="16" xfId="1" applyFont="1" applyBorder="1" applyAlignment="1">
      <alignment vertical="center" wrapText="1"/>
    </xf>
    <xf numFmtId="3" fontId="15" fillId="0" borderId="21" xfId="1" applyNumberFormat="1" applyFont="1" applyBorder="1" applyAlignment="1">
      <alignment horizontal="center" vertical="center" wrapText="1"/>
    </xf>
    <xf numFmtId="0" fontId="15" fillId="0" borderId="21" xfId="1" applyFont="1" applyBorder="1" applyAlignment="1">
      <alignment horizontal="center" vertical="center" wrapText="1"/>
    </xf>
    <xf numFmtId="3" fontId="15" fillId="0" borderId="21" xfId="1" applyNumberFormat="1" applyFont="1" applyBorder="1" applyAlignment="1">
      <alignment horizontal="center" vertical="center"/>
    </xf>
    <xf numFmtId="0" fontId="15" fillId="0" borderId="17" xfId="1" applyFont="1" applyFill="1" applyBorder="1"/>
    <xf numFmtId="3" fontId="15" fillId="0" borderId="15" xfId="1" applyNumberFormat="1" applyFont="1" applyBorder="1" applyAlignment="1">
      <alignment horizontal="center" vertical="center" wrapText="1"/>
    </xf>
    <xf numFmtId="0" fontId="15" fillId="0" borderId="15" xfId="1" applyFont="1" applyBorder="1" applyAlignment="1">
      <alignment horizontal="center" vertical="center" wrapText="1"/>
    </xf>
    <xf numFmtId="3" fontId="15" fillId="0" borderId="15" xfId="1" applyNumberFormat="1" applyFont="1" applyBorder="1" applyAlignment="1">
      <alignment horizontal="center" vertical="center"/>
    </xf>
    <xf numFmtId="0" fontId="15" fillId="0" borderId="14" xfId="1" applyFont="1" applyFill="1" applyBorder="1"/>
    <xf numFmtId="1" fontId="15" fillId="0" borderId="15" xfId="1" applyNumberFormat="1" applyFont="1" applyFill="1" applyBorder="1" applyAlignment="1">
      <alignment horizontal="center" vertical="center" wrapText="1"/>
    </xf>
    <xf numFmtId="3" fontId="15" fillId="0" borderId="15" xfId="1" applyNumberFormat="1" applyFont="1" applyFill="1" applyBorder="1" applyAlignment="1">
      <alignment horizontal="center" vertical="center" wrapText="1"/>
    </xf>
    <xf numFmtId="0" fontId="15" fillId="0" borderId="15" xfId="1" applyFont="1" applyFill="1" applyBorder="1" applyAlignment="1">
      <alignment horizontal="center" vertical="center" wrapText="1"/>
    </xf>
    <xf numFmtId="0" fontId="18" fillId="0" borderId="16" xfId="1" applyFont="1" applyBorder="1" applyAlignment="1">
      <alignment horizontal="left" vertical="top" wrapText="1"/>
    </xf>
    <xf numFmtId="0" fontId="15" fillId="0" borderId="14" xfId="1" applyFont="1" applyFill="1" applyBorder="1" applyAlignment="1">
      <alignment vertical="center" wrapText="1"/>
    </xf>
    <xf numFmtId="0" fontId="20" fillId="0" borderId="20" xfId="1" applyFont="1" applyBorder="1" applyAlignment="1">
      <alignment horizontal="center" vertical="center" wrapText="1"/>
    </xf>
    <xf numFmtId="0" fontId="20" fillId="0" borderId="19" xfId="1" applyFont="1" applyBorder="1" applyAlignment="1">
      <alignment horizontal="center" vertical="center" wrapText="1"/>
    </xf>
    <xf numFmtId="0" fontId="20" fillId="0" borderId="18" xfId="1" applyFont="1" applyBorder="1" applyAlignment="1">
      <alignment horizontal="center" vertical="center"/>
    </xf>
    <xf numFmtId="0" fontId="1" fillId="0" borderId="0" xfId="35"/>
    <xf numFmtId="3" fontId="12" fillId="0" borderId="16" xfId="1" applyNumberFormat="1" applyFont="1" applyFill="1" applyBorder="1" applyAlignment="1">
      <alignment horizontal="center" vertical="center" wrapText="1"/>
    </xf>
    <xf numFmtId="3" fontId="12" fillId="0" borderId="15" xfId="1" applyNumberFormat="1" applyFont="1" applyFill="1" applyBorder="1" applyAlignment="1">
      <alignment horizontal="center" vertical="top"/>
    </xf>
    <xf numFmtId="0" fontId="12" fillId="0" borderId="15" xfId="1" applyFont="1" applyFill="1" applyBorder="1" applyAlignment="1">
      <alignment horizontal="center" vertical="center" wrapText="1"/>
    </xf>
    <xf numFmtId="0" fontId="16" fillId="6" borderId="17" xfId="1" applyFont="1" applyFill="1" applyBorder="1" applyAlignment="1">
      <alignment horizontal="left" vertical="center"/>
    </xf>
    <xf numFmtId="3" fontId="16" fillId="6" borderId="21" xfId="1" applyNumberFormat="1" applyFont="1" applyFill="1" applyBorder="1" applyAlignment="1">
      <alignment horizontal="center" vertical="center"/>
    </xf>
    <xf numFmtId="3" fontId="16" fillId="6" borderId="22" xfId="1" applyNumberFormat="1" applyFont="1" applyFill="1" applyBorder="1" applyAlignment="1">
      <alignment horizontal="center" vertical="center"/>
    </xf>
    <xf numFmtId="0" fontId="20" fillId="4" borderId="48" xfId="11" applyFont="1" applyFill="1" applyBorder="1" applyAlignment="1">
      <alignment vertical="center" wrapText="1"/>
    </xf>
    <xf numFmtId="0" fontId="20" fillId="4" borderId="54" xfId="11" applyFont="1" applyFill="1" applyBorder="1" applyAlignment="1">
      <alignment horizontal="center" vertical="center"/>
    </xf>
    <xf numFmtId="0" fontId="20" fillId="4" borderId="55" xfId="11" applyFont="1" applyFill="1" applyBorder="1" applyAlignment="1">
      <alignment horizontal="center" vertical="center"/>
    </xf>
    <xf numFmtId="3" fontId="15" fillId="0" borderId="59" xfId="1" applyNumberFormat="1" applyFont="1" applyBorder="1" applyAlignment="1">
      <alignment horizontal="center" wrapText="1"/>
    </xf>
    <xf numFmtId="0" fontId="18" fillId="0" borderId="22" xfId="1" applyFont="1" applyBorder="1" applyAlignment="1">
      <alignment vertical="center" wrapText="1"/>
    </xf>
    <xf numFmtId="0" fontId="13" fillId="0" borderId="0" xfId="1" applyFont="1" applyFill="1" applyBorder="1" applyAlignment="1">
      <alignment horizontal="center"/>
    </xf>
    <xf numFmtId="0" fontId="16" fillId="0" borderId="32" xfId="1" applyFont="1" applyFill="1" applyBorder="1" applyAlignment="1">
      <alignment horizontal="center" vertical="center"/>
    </xf>
    <xf numFmtId="0" fontId="16" fillId="0" borderId="23" xfId="1" applyFont="1" applyFill="1" applyBorder="1" applyAlignment="1">
      <alignment horizontal="center" vertical="center"/>
    </xf>
    <xf numFmtId="0" fontId="12" fillId="0" borderId="31" xfId="1" applyFont="1" applyFill="1" applyBorder="1" applyAlignment="1">
      <alignment horizontal="center"/>
    </xf>
    <xf numFmtId="0" fontId="12" fillId="0" borderId="42" xfId="1" applyFont="1" applyFill="1" applyBorder="1" applyAlignment="1">
      <alignment horizontal="center"/>
    </xf>
    <xf numFmtId="0" fontId="16" fillId="0" borderId="58" xfId="1" applyFont="1" applyFill="1" applyBorder="1" applyAlignment="1">
      <alignment horizontal="center" vertical="center" wrapText="1"/>
    </xf>
    <xf numFmtId="0" fontId="16" fillId="0" borderId="24" xfId="1" applyFont="1" applyFill="1" applyBorder="1" applyAlignment="1">
      <alignment horizontal="center" vertical="center" wrapText="1"/>
    </xf>
    <xf numFmtId="0" fontId="21" fillId="0" borderId="7" xfId="27" applyFont="1" applyBorder="1" applyAlignment="1">
      <alignment horizontal="center" vertical="center"/>
    </xf>
    <xf numFmtId="0" fontId="23" fillId="0" borderId="0" xfId="27" applyFont="1" applyAlignment="1">
      <alignment horizontal="center"/>
    </xf>
    <xf numFmtId="0" fontId="13" fillId="0" borderId="0" xfId="1" applyFont="1" applyAlignment="1">
      <alignment horizontal="center"/>
    </xf>
    <xf numFmtId="0" fontId="14" fillId="0" borderId="60" xfId="1" applyFont="1" applyBorder="1" applyAlignment="1">
      <alignment horizontal="center" wrapText="1"/>
    </xf>
    <xf numFmtId="0" fontId="14" fillId="0" borderId="61" xfId="1" applyFont="1" applyBorder="1" applyAlignment="1">
      <alignment horizontal="center" wrapText="1"/>
    </xf>
    <xf numFmtId="3" fontId="20" fillId="0" borderId="57" xfId="1" applyNumberFormat="1" applyFont="1" applyBorder="1" applyAlignment="1">
      <alignment horizontal="center" vertical="top"/>
    </xf>
    <xf numFmtId="3" fontId="20" fillId="0" borderId="56" xfId="1" applyNumberFormat="1" applyFont="1" applyBorder="1" applyAlignment="1">
      <alignment horizontal="center" vertical="top"/>
    </xf>
    <xf numFmtId="0" fontId="13" fillId="0" borderId="0" xfId="0" applyFont="1" applyAlignment="1">
      <alignment horizontal="center"/>
    </xf>
    <xf numFmtId="0" fontId="12" fillId="0" borderId="0" xfId="0" applyFont="1" applyBorder="1" applyAlignment="1">
      <alignment horizontal="center" vertical="top" wrapText="1"/>
    </xf>
    <xf numFmtId="0" fontId="34" fillId="0" borderId="25" xfId="11" applyFont="1" applyBorder="1" applyAlignment="1">
      <alignment horizontal="center" vertical="center" wrapText="1"/>
    </xf>
    <xf numFmtId="0" fontId="34" fillId="0" borderId="54" xfId="11" applyFont="1" applyBorder="1" applyAlignment="1">
      <alignment horizontal="center" vertical="center" wrapText="1"/>
    </xf>
    <xf numFmtId="0" fontId="34" fillId="0" borderId="41" xfId="11" applyFont="1" applyBorder="1" applyAlignment="1">
      <alignment horizontal="center" vertical="center" wrapText="1"/>
    </xf>
    <xf numFmtId="0" fontId="34" fillId="0" borderId="55" xfId="11" applyFont="1" applyBorder="1" applyAlignment="1">
      <alignment horizontal="center" vertical="center" wrapText="1"/>
    </xf>
    <xf numFmtId="0" fontId="13" fillId="0" borderId="0" xfId="11" applyFont="1" applyFill="1" applyAlignment="1">
      <alignment horizontal="center"/>
    </xf>
    <xf numFmtId="0" fontId="23" fillId="0" borderId="31" xfId="11" applyFont="1" applyBorder="1" applyAlignment="1">
      <alignment horizontal="center" vertical="center"/>
    </xf>
    <xf numFmtId="0" fontId="23" fillId="0" borderId="33" xfId="11" applyFont="1" applyBorder="1" applyAlignment="1">
      <alignment horizontal="center" vertical="center"/>
    </xf>
    <xf numFmtId="0" fontId="23" fillId="0" borderId="48" xfId="11" applyFont="1" applyBorder="1" applyAlignment="1">
      <alignment horizontal="center" vertical="center"/>
    </xf>
    <xf numFmtId="0" fontId="23" fillId="15" borderId="19" xfId="11" applyFont="1" applyFill="1" applyBorder="1" applyAlignment="1">
      <alignment horizontal="center"/>
    </xf>
    <xf numFmtId="0" fontId="23" fillId="15" borderId="20" xfId="11" applyFont="1" applyFill="1" applyBorder="1" applyAlignment="1">
      <alignment horizontal="center"/>
    </xf>
    <xf numFmtId="0" fontId="55" fillId="2" borderId="12" xfId="11" applyFont="1" applyFill="1" applyBorder="1" applyAlignment="1">
      <alignment horizontal="center" vertical="center"/>
    </xf>
    <xf numFmtId="0" fontId="55" fillId="2" borderId="29" xfId="11" applyFont="1" applyFill="1" applyBorder="1" applyAlignment="1">
      <alignment horizontal="center" vertical="center"/>
    </xf>
    <xf numFmtId="0" fontId="55" fillId="2" borderId="30" xfId="11" applyFont="1" applyFill="1" applyBorder="1" applyAlignment="1">
      <alignment horizontal="center" vertical="center"/>
    </xf>
    <xf numFmtId="0" fontId="22" fillId="30" borderId="27" xfId="11" applyFont="1" applyFill="1" applyBorder="1" applyAlignment="1">
      <alignment horizontal="center" vertical="center"/>
    </xf>
    <xf numFmtId="0" fontId="22" fillId="30" borderId="28" xfId="11" applyFont="1" applyFill="1" applyBorder="1" applyAlignment="1">
      <alignment horizontal="center" vertical="center"/>
    </xf>
    <xf numFmtId="0" fontId="22" fillId="30" borderId="46" xfId="11" applyFont="1" applyFill="1" applyBorder="1" applyAlignment="1">
      <alignment horizontal="center" vertical="center"/>
    </xf>
    <xf numFmtId="0" fontId="22" fillId="30" borderId="26" xfId="11" applyFont="1" applyFill="1" applyBorder="1" applyAlignment="1">
      <alignment horizontal="center" vertical="center"/>
    </xf>
    <xf numFmtId="0" fontId="22" fillId="31" borderId="27" xfId="11" applyFont="1" applyFill="1" applyBorder="1" applyAlignment="1">
      <alignment horizontal="center" vertical="center"/>
    </xf>
    <xf numFmtId="0" fontId="22" fillId="31" borderId="52" xfId="11" applyFont="1" applyFill="1" applyBorder="1" applyAlignment="1">
      <alignment horizontal="center" vertical="center"/>
    </xf>
    <xf numFmtId="0" fontId="22" fillId="31" borderId="46" xfId="11" applyFont="1" applyFill="1" applyBorder="1" applyAlignment="1">
      <alignment horizontal="center" vertical="center"/>
    </xf>
    <xf numFmtId="0" fontId="22" fillId="31" borderId="53" xfId="11" applyFont="1" applyFill="1" applyBorder="1" applyAlignment="1">
      <alignment horizontal="center" vertical="center"/>
    </xf>
    <xf numFmtId="0" fontId="39" fillId="0" borderId="0" xfId="11" applyFont="1" applyBorder="1" applyAlignment="1">
      <alignment horizontal="center" vertical="center"/>
    </xf>
    <xf numFmtId="0" fontId="40" fillId="0" borderId="0" xfId="11" applyFont="1" applyBorder="1" applyAlignment="1">
      <alignment horizontal="center" vertical="center"/>
    </xf>
    <xf numFmtId="0" fontId="12" fillId="0" borderId="0" xfId="11" applyBorder="1" applyAlignment="1">
      <alignment horizontal="left" vertical="top" wrapText="1"/>
    </xf>
    <xf numFmtId="0" fontId="40" fillId="0" borderId="0" xfId="11" applyFont="1" applyFill="1" applyBorder="1" applyAlignment="1">
      <alignment horizontal="center" vertical="center"/>
    </xf>
    <xf numFmtId="0" fontId="56" fillId="26" borderId="19" xfId="0" applyFont="1" applyFill="1" applyBorder="1" applyAlignment="1">
      <alignment horizontal="center" vertical="center"/>
    </xf>
    <xf numFmtId="0" fontId="56" fillId="26" borderId="20" xfId="0" applyFont="1" applyFill="1" applyBorder="1" applyAlignment="1">
      <alignment horizontal="center" vertical="center"/>
    </xf>
    <xf numFmtId="0" fontId="22" fillId="0" borderId="19" xfId="0" applyFont="1" applyFill="1" applyBorder="1" applyAlignment="1">
      <alignment horizontal="center" vertical="center"/>
    </xf>
    <xf numFmtId="0" fontId="22" fillId="0" borderId="15" xfId="0" applyFont="1" applyFill="1" applyBorder="1" applyAlignment="1">
      <alignment horizontal="center" vertical="center"/>
    </xf>
    <xf numFmtId="0" fontId="22" fillId="0" borderId="21" xfId="0" applyFont="1" applyFill="1" applyBorder="1" applyAlignment="1">
      <alignment horizontal="center" vertical="center"/>
    </xf>
    <xf numFmtId="0" fontId="13" fillId="0" borderId="0" xfId="0" applyFont="1" applyFill="1" applyAlignment="1">
      <alignment horizontal="center"/>
    </xf>
    <xf numFmtId="0" fontId="16" fillId="6" borderId="0" xfId="0" applyFont="1" applyFill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/>
    </xf>
    <xf numFmtId="0" fontId="23" fillId="0" borderId="14" xfId="0" applyFont="1" applyBorder="1" applyAlignment="1">
      <alignment horizontal="center" vertical="center"/>
    </xf>
    <xf numFmtId="0" fontId="22" fillId="29" borderId="19" xfId="0" applyFont="1" applyFill="1" applyBorder="1" applyAlignment="1">
      <alignment horizontal="center" vertical="center" wrapText="1"/>
    </xf>
    <xf numFmtId="0" fontId="22" fillId="29" borderId="19" xfId="0" applyFont="1" applyFill="1" applyBorder="1" applyAlignment="1">
      <alignment horizontal="center" vertical="center"/>
    </xf>
    <xf numFmtId="0" fontId="22" fillId="17" borderId="19" xfId="0" applyFont="1" applyFill="1" applyBorder="1" applyAlignment="1">
      <alignment horizontal="center" vertical="center" wrapText="1"/>
    </xf>
    <xf numFmtId="0" fontId="22" fillId="17" borderId="19" xfId="0" applyFont="1" applyFill="1" applyBorder="1" applyAlignment="1">
      <alignment horizontal="center" vertical="center"/>
    </xf>
    <xf numFmtId="0" fontId="22" fillId="19" borderId="19" xfId="0" applyFont="1" applyFill="1" applyBorder="1" applyAlignment="1">
      <alignment horizontal="center" vertical="center" wrapText="1"/>
    </xf>
    <xf numFmtId="0" fontId="22" fillId="19" borderId="19" xfId="0" applyFont="1" applyFill="1" applyBorder="1" applyAlignment="1">
      <alignment horizontal="center" vertical="center"/>
    </xf>
    <xf numFmtId="0" fontId="13" fillId="0" borderId="0" xfId="0" applyFont="1" applyBorder="1" applyAlignment="1">
      <alignment horizontal="center"/>
    </xf>
    <xf numFmtId="3" fontId="13" fillId="0" borderId="0" xfId="0" applyNumberFormat="1" applyFont="1" applyFill="1" applyBorder="1" applyAlignment="1">
      <alignment horizontal="center"/>
    </xf>
    <xf numFmtId="3" fontId="0" fillId="0" borderId="0" xfId="0" applyNumberFormat="1" applyAlignment="1">
      <alignment horizontal="center"/>
    </xf>
    <xf numFmtId="3" fontId="13" fillId="0" borderId="0" xfId="0" applyNumberFormat="1" applyFont="1" applyAlignment="1">
      <alignment horizontal="center"/>
    </xf>
    <xf numFmtId="3" fontId="27" fillId="0" borderId="0" xfId="0" applyNumberFormat="1" applyFont="1" applyAlignment="1">
      <alignment horizontal="center"/>
    </xf>
    <xf numFmtId="0" fontId="17" fillId="4" borderId="12" xfId="0" applyFont="1" applyFill="1" applyBorder="1" applyAlignment="1">
      <alignment horizontal="center" vertical="center" wrapText="1"/>
    </xf>
    <xf numFmtId="0" fontId="17" fillId="4" borderId="30" xfId="0" applyFont="1" applyFill="1" applyBorder="1" applyAlignment="1">
      <alignment horizontal="center" vertical="center" wrapText="1"/>
    </xf>
    <xf numFmtId="0" fontId="17" fillId="13" borderId="12" xfId="0" applyFont="1" applyFill="1" applyBorder="1" applyAlignment="1">
      <alignment horizontal="center" vertical="center" wrapText="1"/>
    </xf>
    <xf numFmtId="0" fontId="17" fillId="13" borderId="30" xfId="0" applyFont="1" applyFill="1" applyBorder="1" applyAlignment="1">
      <alignment horizontal="center" vertical="center" wrapText="1"/>
    </xf>
    <xf numFmtId="0" fontId="17" fillId="24" borderId="12" xfId="0" applyFont="1" applyFill="1" applyBorder="1" applyAlignment="1">
      <alignment horizontal="center" vertical="center" wrapText="1"/>
    </xf>
    <xf numFmtId="0" fontId="17" fillId="24" borderId="30" xfId="0" applyFont="1" applyFill="1" applyBorder="1" applyAlignment="1">
      <alignment horizontal="center" vertical="center" wrapText="1"/>
    </xf>
    <xf numFmtId="0" fontId="17" fillId="11" borderId="12" xfId="0" applyFont="1" applyFill="1" applyBorder="1" applyAlignment="1">
      <alignment horizontal="center" vertical="center" wrapText="1"/>
    </xf>
    <xf numFmtId="0" fontId="17" fillId="11" borderId="30" xfId="0" applyFont="1" applyFill="1" applyBorder="1" applyAlignment="1">
      <alignment horizontal="center" vertical="center" wrapText="1"/>
    </xf>
    <xf numFmtId="0" fontId="20" fillId="2" borderId="18" xfId="0" applyFont="1" applyFill="1" applyBorder="1" applyAlignment="1" applyProtection="1">
      <alignment horizontal="center" vertical="center" wrapText="1"/>
    </xf>
    <xf numFmtId="0" fontId="20" fillId="2" borderId="14" xfId="0" applyFont="1" applyFill="1" applyBorder="1" applyAlignment="1" applyProtection="1">
      <alignment horizontal="center" vertical="center" wrapText="1"/>
    </xf>
    <xf numFmtId="0" fontId="16" fillId="0" borderId="47" xfId="0" applyNumberFormat="1" applyFont="1" applyFill="1" applyBorder="1" applyAlignment="1">
      <alignment horizontal="center" vertical="center" textRotation="89" wrapText="1"/>
    </xf>
    <xf numFmtId="0" fontId="16" fillId="0" borderId="39" xfId="0" applyNumberFormat="1" applyFont="1" applyFill="1" applyBorder="1" applyAlignment="1">
      <alignment horizontal="center" vertical="center" textRotation="89" wrapText="1"/>
    </xf>
    <xf numFmtId="0" fontId="16" fillId="0" borderId="46" xfId="0" applyNumberFormat="1" applyFont="1" applyFill="1" applyBorder="1" applyAlignment="1">
      <alignment horizontal="center" vertical="center" textRotation="89" wrapText="1"/>
    </xf>
    <xf numFmtId="0" fontId="16" fillId="0" borderId="26" xfId="0" applyNumberFormat="1" applyFont="1" applyFill="1" applyBorder="1" applyAlignment="1">
      <alignment horizontal="center" vertical="center" textRotation="89" wrapText="1"/>
    </xf>
    <xf numFmtId="0" fontId="20" fillId="6" borderId="47" xfId="0" applyNumberFormat="1" applyFont="1" applyFill="1" applyBorder="1" applyAlignment="1">
      <alignment horizontal="center" vertical="center" wrapText="1"/>
    </xf>
    <xf numFmtId="0" fontId="20" fillId="6" borderId="39" xfId="0" applyNumberFormat="1" applyFont="1" applyFill="1" applyBorder="1" applyAlignment="1">
      <alignment horizontal="center" vertical="center" wrapText="1"/>
    </xf>
    <xf numFmtId="0" fontId="20" fillId="6" borderId="46" xfId="0" applyNumberFormat="1" applyFont="1" applyFill="1" applyBorder="1" applyAlignment="1">
      <alignment horizontal="center" vertical="center" wrapText="1"/>
    </xf>
    <xf numFmtId="0" fontId="20" fillId="6" borderId="26" xfId="0" applyNumberFormat="1" applyFont="1" applyFill="1" applyBorder="1" applyAlignment="1">
      <alignment horizontal="center" vertical="center" wrapText="1"/>
    </xf>
    <xf numFmtId="3" fontId="13" fillId="0" borderId="0" xfId="0" applyNumberFormat="1" applyFont="1" applyFill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3" fontId="0" fillId="0" borderId="15" xfId="0" applyNumberFormat="1" applyFill="1" applyBorder="1" applyAlignment="1">
      <alignment horizontal="right"/>
    </xf>
    <xf numFmtId="3" fontId="0" fillId="0" borderId="16" xfId="0" applyNumberFormat="1" applyFill="1" applyBorder="1" applyAlignment="1">
      <alignment horizontal="right"/>
    </xf>
    <xf numFmtId="0" fontId="0" fillId="0" borderId="14" xfId="0" applyFill="1" applyBorder="1" applyAlignment="1">
      <alignment horizontal="left"/>
    </xf>
    <xf numFmtId="0" fontId="0" fillId="0" borderId="15" xfId="0" applyFill="1" applyBorder="1" applyAlignment="1">
      <alignment horizontal="left"/>
    </xf>
    <xf numFmtId="0" fontId="12" fillId="0" borderId="14" xfId="0" applyFont="1" applyFill="1" applyBorder="1" applyAlignment="1">
      <alignment horizontal="left"/>
    </xf>
    <xf numFmtId="3" fontId="16" fillId="4" borderId="21" xfId="0" applyNumberFormat="1" applyFont="1" applyFill="1" applyBorder="1" applyAlignment="1">
      <alignment horizontal="right"/>
    </xf>
    <xf numFmtId="3" fontId="16" fillId="4" borderId="22" xfId="0" applyNumberFormat="1" applyFont="1" applyFill="1" applyBorder="1" applyAlignment="1">
      <alignment horizontal="right"/>
    </xf>
    <xf numFmtId="0" fontId="16" fillId="4" borderId="17" xfId="0" applyFont="1" applyFill="1" applyBorder="1" applyAlignment="1">
      <alignment horizontal="left"/>
    </xf>
    <xf numFmtId="0" fontId="16" fillId="4" borderId="21" xfId="0" applyFont="1" applyFill="1" applyBorder="1" applyAlignment="1">
      <alignment horizontal="left"/>
    </xf>
    <xf numFmtId="0" fontId="13" fillId="0" borderId="0" xfId="0" applyFont="1" applyBorder="1" applyAlignment="1">
      <alignment horizontal="center" vertical="center"/>
    </xf>
    <xf numFmtId="0" fontId="0" fillId="0" borderId="18" xfId="0" applyFill="1" applyBorder="1" applyAlignment="1">
      <alignment horizontal="left"/>
    </xf>
    <xf numFmtId="0" fontId="0" fillId="0" borderId="19" xfId="0" applyFill="1" applyBorder="1" applyAlignment="1">
      <alignment horizontal="left"/>
    </xf>
    <xf numFmtId="3" fontId="0" fillId="0" borderId="19" xfId="0" applyNumberFormat="1" applyFill="1" applyBorder="1" applyAlignment="1">
      <alignment horizontal="right"/>
    </xf>
    <xf numFmtId="3" fontId="0" fillId="0" borderId="20" xfId="0" applyNumberFormat="1" applyFill="1" applyBorder="1" applyAlignment="1">
      <alignment horizontal="right"/>
    </xf>
    <xf numFmtId="3" fontId="13" fillId="0" borderId="0" xfId="0" applyNumberFormat="1" applyFont="1" applyBorder="1" applyAlignment="1">
      <alignment horizontal="center"/>
    </xf>
    <xf numFmtId="0" fontId="13" fillId="0" borderId="0" xfId="23" applyFont="1" applyAlignment="1">
      <alignment horizontal="center" vertical="center"/>
    </xf>
    <xf numFmtId="0" fontId="24" fillId="0" borderId="8" xfId="30" applyFont="1" applyFill="1" applyBorder="1" applyAlignment="1">
      <alignment horizontal="center"/>
    </xf>
    <xf numFmtId="0" fontId="24" fillId="0" borderId="39" xfId="30" applyFont="1" applyFill="1" applyBorder="1" applyAlignment="1">
      <alignment horizontal="center"/>
    </xf>
    <xf numFmtId="0" fontId="24" fillId="0" borderId="40" xfId="30" applyFont="1" applyFill="1" applyBorder="1" applyAlignment="1">
      <alignment horizontal="center"/>
    </xf>
    <xf numFmtId="0" fontId="24" fillId="0" borderId="26" xfId="30" applyFont="1" applyFill="1" applyBorder="1" applyAlignment="1">
      <alignment horizontal="center"/>
    </xf>
    <xf numFmtId="0" fontId="16" fillId="0" borderId="12" xfId="30" applyFont="1" applyFill="1" applyBorder="1" applyAlignment="1">
      <alignment horizontal="left" vertical="top"/>
    </xf>
    <xf numFmtId="0" fontId="16" fillId="0" borderId="29" xfId="30" applyFont="1" applyFill="1" applyBorder="1" applyAlignment="1">
      <alignment horizontal="left" vertical="top"/>
    </xf>
    <xf numFmtId="0" fontId="24" fillId="0" borderId="14" xfId="30" applyFont="1" applyFill="1" applyBorder="1" applyAlignment="1">
      <alignment horizontal="left" vertical="center"/>
    </xf>
    <xf numFmtId="0" fontId="24" fillId="0" borderId="15" xfId="30" applyFont="1" applyFill="1" applyBorder="1" applyAlignment="1">
      <alignment horizontal="left" vertical="center"/>
    </xf>
    <xf numFmtId="0" fontId="23" fillId="0" borderId="17" xfId="30" applyFont="1" applyFill="1" applyBorder="1" applyAlignment="1">
      <alignment horizontal="left" vertical="center"/>
    </xf>
    <xf numFmtId="0" fontId="23" fillId="0" borderId="21" xfId="30" applyFont="1" applyFill="1" applyBorder="1" applyAlignment="1">
      <alignment horizontal="left" vertical="center"/>
    </xf>
    <xf numFmtId="0" fontId="16" fillId="0" borderId="43" xfId="30" applyFont="1" applyFill="1" applyBorder="1" applyAlignment="1">
      <alignment horizontal="left" vertical="center"/>
    </xf>
    <xf numFmtId="0" fontId="16" fillId="0" borderId="44" xfId="30" applyFont="1" applyFill="1" applyBorder="1" applyAlignment="1">
      <alignment horizontal="left" vertical="center"/>
    </xf>
    <xf numFmtId="0" fontId="23" fillId="0" borderId="19" xfId="30" applyFont="1" applyFill="1" applyBorder="1" applyAlignment="1">
      <alignment horizontal="center" vertical="center"/>
    </xf>
    <xf numFmtId="0" fontId="23" fillId="0" borderId="20" xfId="30" applyFont="1" applyFill="1" applyBorder="1" applyAlignment="1">
      <alignment horizontal="center" vertical="center"/>
    </xf>
    <xf numFmtId="0" fontId="24" fillId="0" borderId="15" xfId="30" applyFont="1" applyFill="1" applyBorder="1" applyAlignment="1">
      <alignment horizontal="center" vertical="center"/>
    </xf>
    <xf numFmtId="0" fontId="24" fillId="0" borderId="21" xfId="30" applyFont="1" applyFill="1" applyBorder="1" applyAlignment="1">
      <alignment horizontal="center" vertical="center"/>
    </xf>
    <xf numFmtId="0" fontId="24" fillId="0" borderId="34" xfId="30" applyFont="1" applyFill="1" applyBorder="1" applyAlignment="1">
      <alignment horizontal="left"/>
    </xf>
    <xf numFmtId="0" fontId="24" fillId="0" borderId="36" xfId="30" applyFont="1" applyFill="1" applyBorder="1" applyAlignment="1">
      <alignment horizontal="left"/>
    </xf>
    <xf numFmtId="0" fontId="24" fillId="0" borderId="18" xfId="30" applyFont="1" applyFill="1" applyBorder="1" applyAlignment="1">
      <alignment horizontal="left" vertical="center"/>
    </xf>
    <xf numFmtId="0" fontId="24" fillId="0" borderId="19" xfId="30" applyFont="1" applyFill="1" applyBorder="1" applyAlignment="1">
      <alignment horizontal="left" vertical="center"/>
    </xf>
    <xf numFmtId="0" fontId="17" fillId="3" borderId="1" xfId="11" applyFont="1" applyFill="1" applyBorder="1" applyAlignment="1">
      <alignment horizontal="center" vertical="center"/>
    </xf>
    <xf numFmtId="0" fontId="20" fillId="28" borderId="2" xfId="11" applyFont="1" applyFill="1" applyBorder="1" applyAlignment="1">
      <alignment horizontal="center" vertical="center" textRotation="90" wrapText="1"/>
    </xf>
    <xf numFmtId="0" fontId="15" fillId="25" borderId="2" xfId="11" applyFont="1" applyFill="1" applyBorder="1" applyAlignment="1">
      <alignment horizontal="center" vertical="center" textRotation="90" wrapText="1"/>
    </xf>
    <xf numFmtId="0" fontId="20" fillId="25" borderId="2" xfId="11" applyFont="1" applyFill="1" applyBorder="1" applyAlignment="1">
      <alignment horizontal="center" vertical="center" textRotation="90" wrapText="1"/>
    </xf>
    <xf numFmtId="0" fontId="20" fillId="9" borderId="2" xfId="11" applyFont="1" applyFill="1" applyBorder="1" applyAlignment="1">
      <alignment horizontal="center" vertical="center" textRotation="90" wrapText="1"/>
    </xf>
    <xf numFmtId="0" fontId="15" fillId="27" borderId="3" xfId="23" applyFont="1" applyFill="1" applyBorder="1" applyAlignment="1">
      <alignment horizontal="center" vertical="center" textRotation="90" wrapText="1"/>
    </xf>
    <xf numFmtId="0" fontId="18" fillId="0" borderId="10" xfId="11" applyFont="1" applyBorder="1"/>
    <xf numFmtId="0" fontId="17" fillId="0" borderId="10" xfId="11" applyFont="1" applyBorder="1"/>
    <xf numFmtId="0" fontId="18" fillId="0" borderId="10" xfId="11" applyFont="1" applyFill="1" applyBorder="1"/>
    <xf numFmtId="0" fontId="18" fillId="0" borderId="10" xfId="11" applyFont="1" applyBorder="1" applyAlignment="1">
      <alignment wrapText="1"/>
    </xf>
    <xf numFmtId="0" fontId="18" fillId="0" borderId="10" xfId="11" applyFont="1" applyBorder="1" applyAlignment="1">
      <alignment horizontal="left" vertical="center" wrapText="1"/>
    </xf>
    <xf numFmtId="0" fontId="43" fillId="0" borderId="10" xfId="11" applyFont="1" applyBorder="1" applyAlignment="1">
      <alignment horizontal="left" vertical="center" wrapText="1"/>
    </xf>
    <xf numFmtId="0" fontId="17" fillId="0" borderId="10" xfId="11" applyFont="1" applyBorder="1" applyAlignment="1">
      <alignment wrapText="1"/>
    </xf>
    <xf numFmtId="0" fontId="18" fillId="0" borderId="10" xfId="11" applyFont="1" applyFill="1" applyBorder="1" applyAlignment="1">
      <alignment horizontal="left" vertical="center" wrapText="1"/>
    </xf>
    <xf numFmtId="0" fontId="43" fillId="0" borderId="10" xfId="11" applyFont="1" applyFill="1" applyBorder="1" applyAlignment="1">
      <alignment horizontal="left" vertical="center" wrapText="1"/>
    </xf>
    <xf numFmtId="0" fontId="44" fillId="0" borderId="10" xfId="11" applyFont="1" applyFill="1" applyBorder="1" applyAlignment="1">
      <alignment horizontal="left" vertical="center" wrapText="1"/>
    </xf>
    <xf numFmtId="0" fontId="17" fillId="0" borderId="4" xfId="11" applyFont="1" applyBorder="1" applyAlignment="1">
      <alignment wrapText="1"/>
    </xf>
  </cellXfs>
  <cellStyles count="36">
    <cellStyle name="Euro" xfId="3"/>
    <cellStyle name="Euro 2" xfId="4"/>
    <cellStyle name="Milliers 2" xfId="5"/>
    <cellStyle name="Normal" xfId="0" builtinId="0"/>
    <cellStyle name="Normal 10" xfId="6"/>
    <cellStyle name="Normal 11" xfId="7"/>
    <cellStyle name="Normal 11 2" xfId="22"/>
    <cellStyle name="Normal 12" xfId="8"/>
    <cellStyle name="Normal 13" xfId="9"/>
    <cellStyle name="Normal 13 2" xfId="20"/>
    <cellStyle name="Normal 13 2 2" xfId="26"/>
    <cellStyle name="Normal 14" xfId="10"/>
    <cellStyle name="Normal 15" xfId="27"/>
    <cellStyle name="Normal 16" xfId="30"/>
    <cellStyle name="Normal 17" xfId="31"/>
    <cellStyle name="Normal 18" xfId="32"/>
    <cellStyle name="Normal 18 2" xfId="34"/>
    <cellStyle name="Normal 19" xfId="35"/>
    <cellStyle name="Normal 2" xfId="11"/>
    <cellStyle name="Normal 2 2" xfId="1"/>
    <cellStyle name="Normal 3" xfId="12"/>
    <cellStyle name="Normal 4" xfId="13"/>
    <cellStyle name="Normal 5" xfId="14"/>
    <cellStyle name="Normal 5 2" xfId="15"/>
    <cellStyle name="Normal 5 2 2" xfId="21"/>
    <cellStyle name="Normal 6" xfId="16"/>
    <cellStyle name="Normal 6 2" xfId="24"/>
    <cellStyle name="Normal 6 2 2" xfId="28"/>
    <cellStyle name="Normal 6 2 3" xfId="29"/>
    <cellStyle name="Normal 7" xfId="2"/>
    <cellStyle name="Normal 7 2" xfId="33"/>
    <cellStyle name="Normal 8" xfId="17"/>
    <cellStyle name="Normal 8 2" xfId="18"/>
    <cellStyle name="Normal 8 2 2" xfId="25"/>
    <cellStyle name="Normal 9" xfId="19"/>
    <cellStyle name="Normal_Bilan récap coms 2011 LE VRAI BON" xfId="23"/>
  </cellStyles>
  <dxfs count="0"/>
  <tableStyles count="0" defaultTableStyle="TableStyleMedium2" defaultPivotStyle="PivotStyleLight16"/>
  <colors>
    <mruColors>
      <color rgb="FFFFFF66"/>
      <color rgb="FFFFFF99"/>
      <color rgb="FFFFFFCC"/>
      <color rgb="FF00CC99"/>
      <color rgb="FF339966"/>
      <color rgb="FF00CC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2.xml"/><Relationship Id="rId27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000"/>
              <a:t>Provenance des usagers</a:t>
            </a:r>
          </a:p>
        </c:rich>
      </c:tx>
      <c:layout>
        <c:manualLayout>
          <c:xMode val="edge"/>
          <c:yMode val="edge"/>
          <c:x val="0.75782032391074605"/>
          <c:y val="0.10672082510999149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E-D59B-40B7-9B74-29199CF02C93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0-D59B-40B7-9B74-29199CF02C93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2-D59B-40B7-9B74-29199CF02C93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4-D59B-40B7-9B74-29199CF02C93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6-D59B-40B7-9B74-29199CF02C93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8-D59B-40B7-9B74-29199CF02C93}"/>
              </c:ext>
            </c:extLst>
          </c:dPt>
          <c:dLbls>
            <c:dLbl>
              <c:idx val="2"/>
              <c:layout>
                <c:manualLayout>
                  <c:x val="-9.266097736225512E-2"/>
                  <c:y val="0.12025944578614967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D59B-40B7-9B74-29199CF02C93}"/>
                </c:ext>
              </c:extLst>
            </c:dLbl>
            <c:dLbl>
              <c:idx val="3"/>
              <c:layout>
                <c:manualLayout>
                  <c:x val="0.17353290443172695"/>
                  <c:y val="1.1849771671922783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D59B-40B7-9B74-29199CF02C93}"/>
                </c:ext>
              </c:extLst>
            </c:dLbl>
            <c:dLbl>
              <c:idx val="4"/>
              <c:layout>
                <c:manualLayout>
                  <c:x val="-7.851451988627646E-2"/>
                  <c:y val="7.7630873476258189E-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D59B-40B7-9B74-29199CF02C93}"/>
                </c:ext>
              </c:extLst>
            </c:dLbl>
            <c:dLbl>
              <c:idx val="5"/>
              <c:layout>
                <c:manualLayout>
                  <c:x val="0.17962481987651729"/>
                  <c:y val="0.18254114801788429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8-D59B-40B7-9B74-29199CF02C93}"/>
                </c:ext>
              </c:extLst>
            </c:dLbl>
            <c:numFmt formatCode="0.0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('[1]2022 trié'!$A$87,'[1]2022 trié'!$A$88,'[1]2022 trié'!$A$89,'[1]2022 trié'!$A$91,'[1]2022 trié'!$A$92,'[1]2022 trié'!$A$93)</c:f>
              <c:strCache>
                <c:ptCount val="6"/>
                <c:pt idx="0">
                  <c:v>Montpellier </c:v>
                </c:pt>
                <c:pt idx="1">
                  <c:v>Communes dotées d'une médiathèque métropolitaine</c:v>
                </c:pt>
                <c:pt idx="2">
                  <c:v>Communes Métropole hors Montpellier</c:v>
                </c:pt>
                <c:pt idx="3">
                  <c:v>Communes Hérault hors Métropole</c:v>
                </c:pt>
                <c:pt idx="4">
                  <c:v>Hors Hérault</c:v>
                </c:pt>
                <c:pt idx="5">
                  <c:v>Autres, non renseigné</c:v>
                </c:pt>
              </c:strCache>
            </c:strRef>
          </c:cat>
          <c:val>
            <c:numRef>
              <c:f>('[1]2022 trié'!$Q$87,'[1]2022 trié'!$Q$88,'[1]2022 trié'!$Q$89,'[1]2022 trié'!$Q$91,'[1]2022 trié'!$Q$92,'[1]2022 trié'!$Q$93)</c:f>
              <c:numCache>
                <c:formatCode>General</c:formatCode>
                <c:ptCount val="6"/>
                <c:pt idx="0">
                  <c:v>28983</c:v>
                </c:pt>
                <c:pt idx="1">
                  <c:v>9737</c:v>
                </c:pt>
                <c:pt idx="2">
                  <c:v>4765</c:v>
                </c:pt>
                <c:pt idx="3">
                  <c:v>2210</c:v>
                </c:pt>
                <c:pt idx="4">
                  <c:v>46</c:v>
                </c:pt>
                <c:pt idx="5">
                  <c:v>508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9-D59B-40B7-9B74-29199CF02C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</c:plotArea>
    <c:plotVisOnly val="1"/>
    <c:dispBlanksAs val="gap"/>
    <c:showDLblsOverMax val="0"/>
  </c:chart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 sz="1000"/>
              <a:t>Réseau : répartition des abonnés par âge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98634EBF-4E6C-42F5-A3CA-169DBA31DA73}" type="CELLRANGE">
                      <a:rPr lang="en-US"/>
                      <a:pPr/>
                      <a:t>[PLAGECELL]</a:t>
                    </a:fld>
                    <a:endParaRPr lang="fr-F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0-A84E-48DB-B7E7-562A2BF94E93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1624720D-047A-4919-9E02-667AA63840AC}" type="CELLRANGE">
                      <a:rPr lang="fr-FR"/>
                      <a:pPr/>
                      <a:t>[PLAGECELL]</a:t>
                    </a:fld>
                    <a:endParaRPr lang="fr-F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1-A84E-48DB-B7E7-562A2BF94E93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9E80E846-A0D2-43F8-9894-EDF45981FF4A}" type="CELLRANGE">
                      <a:rPr lang="fr-FR"/>
                      <a:pPr/>
                      <a:t>[PLAGECELL]</a:t>
                    </a:fld>
                    <a:endParaRPr lang="fr-F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2-A84E-48DB-B7E7-562A2BF94E93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158BCB2E-16CB-4420-9F01-4AD446CFFDB2}" type="CELLRANGE">
                      <a:rPr lang="fr-FR"/>
                      <a:pPr/>
                      <a:t>[PLAGECELL]</a:t>
                    </a:fld>
                    <a:endParaRPr lang="fr-F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3-A84E-48DB-B7E7-562A2BF94E93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0C3E2034-1A02-469A-8F88-3F78CFF36E25}" type="CELLRANGE">
                      <a:rPr lang="fr-FR"/>
                      <a:pPr/>
                      <a:t>[PLAGECELL]</a:t>
                    </a:fld>
                    <a:endParaRPr lang="fr-F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4-A84E-48DB-B7E7-562A2BF94E93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A8B883CA-7B58-470D-9617-2970871BDDE1}" type="CELLRANGE">
                      <a:rPr lang="fr-FR"/>
                      <a:pPr/>
                      <a:t>[PLAGECELL]</a:t>
                    </a:fld>
                    <a:endParaRPr lang="fr-F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5-A84E-48DB-B7E7-562A2BF94E93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A0F014F9-6FDC-4B22-B865-4A44CD45C586}" type="CELLRANGE">
                      <a:rPr lang="fr-FR"/>
                      <a:pPr/>
                      <a:t>[PLAGECELL]</a:t>
                    </a:fld>
                    <a:endParaRPr lang="fr-F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6-A84E-48DB-B7E7-562A2BF94E93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fld id="{5FF36482-90D5-40E8-B230-8D3E3ECD63DE}" type="CELLRANGE">
                      <a:rPr lang="fr-FR"/>
                      <a:pPr/>
                      <a:t>[PLAGECELL]</a:t>
                    </a:fld>
                    <a:endParaRPr lang="fr-F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7-A84E-48DB-B7E7-562A2BF94E93}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fld id="{E26BC901-0E07-4F03-884C-CA4F06B47FA1}" type="CELLRANGE">
                      <a:rPr lang="fr-FR"/>
                      <a:pPr/>
                      <a:t>[PLAGECELL]</a:t>
                    </a:fld>
                    <a:endParaRPr lang="fr-F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8-A84E-48DB-B7E7-562A2BF94E93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fld id="{A48A36FB-E698-438B-9320-D166CA0FD6CC}" type="CELLRANGE">
                      <a:rPr lang="fr-FR"/>
                      <a:pPr/>
                      <a:t>[PLAGECELL]</a:t>
                    </a:fld>
                    <a:endParaRPr lang="fr-F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9-A84E-48DB-B7E7-562A2BF94E9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'[2]Abonnés par âge'!$A$4:$A$13</c:f>
              <c:strCache>
                <c:ptCount val="10"/>
                <c:pt idx="0">
                  <c:v>00 - 02 ans</c:v>
                </c:pt>
                <c:pt idx="1">
                  <c:v>03 - 10 ans</c:v>
                </c:pt>
                <c:pt idx="2">
                  <c:v>11 - 14 ans</c:v>
                </c:pt>
                <c:pt idx="3">
                  <c:v>15 - 17 ans</c:v>
                </c:pt>
                <c:pt idx="4">
                  <c:v>18 - 24 ans</c:v>
                </c:pt>
                <c:pt idx="5">
                  <c:v>25 - 29 ans</c:v>
                </c:pt>
                <c:pt idx="6">
                  <c:v>30 - 39 ans</c:v>
                </c:pt>
                <c:pt idx="7">
                  <c:v>40 - 59 ans</c:v>
                </c:pt>
                <c:pt idx="8">
                  <c:v>60 - 74 ans</c:v>
                </c:pt>
                <c:pt idx="9">
                  <c:v>75 et plus</c:v>
                </c:pt>
              </c:strCache>
            </c:strRef>
          </c:cat>
          <c:val>
            <c:numRef>
              <c:f>'[2]Abonnés par âge'!$R$4:$R$13</c:f>
              <c:numCache>
                <c:formatCode>General</c:formatCode>
                <c:ptCount val="10"/>
                <c:pt idx="0">
                  <c:v>5.7839088412722436E-2</c:v>
                </c:pt>
                <c:pt idx="1">
                  <c:v>0.23518346342623625</c:v>
                </c:pt>
                <c:pt idx="2">
                  <c:v>0.12884602910333195</c:v>
                </c:pt>
                <c:pt idx="3">
                  <c:v>5.1547060476983285E-2</c:v>
                </c:pt>
                <c:pt idx="4">
                  <c:v>6.1622954009816426E-2</c:v>
                </c:pt>
                <c:pt idx="5">
                  <c:v>3.6671063158122338E-2</c:v>
                </c:pt>
                <c:pt idx="6">
                  <c:v>9.0293844191225756E-2</c:v>
                </c:pt>
                <c:pt idx="7">
                  <c:v>0.17243616078185475</c:v>
                </c:pt>
                <c:pt idx="8">
                  <c:v>0.12080261194836645</c:v>
                </c:pt>
                <c:pt idx="9">
                  <c:v>4.4757724491340356E-2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'Abonnés au 31 âges'!$AE$5:$AE$14</c15:f>
                <c15:dlblRangeCache>
                  <c:ptCount val="10"/>
                  <c:pt idx="0">
                    <c:v>6%</c:v>
                  </c:pt>
                  <c:pt idx="1">
                    <c:v>24%</c:v>
                  </c:pt>
                  <c:pt idx="2">
                    <c:v>13%</c:v>
                  </c:pt>
                  <c:pt idx="3">
                    <c:v>5%</c:v>
                  </c:pt>
                  <c:pt idx="4">
                    <c:v>6%</c:v>
                  </c:pt>
                  <c:pt idx="5">
                    <c:v>4%</c:v>
                  </c:pt>
                  <c:pt idx="6">
                    <c:v>9%</c:v>
                  </c:pt>
                  <c:pt idx="7">
                    <c:v>17%</c:v>
                  </c:pt>
                  <c:pt idx="8">
                    <c:v>12%</c:v>
                  </c:pt>
                  <c:pt idx="9">
                    <c:v>4%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1-33FA-4604-A290-A07D24F27A9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78263632"/>
        <c:axId val="678265200"/>
      </c:barChart>
      <c:catAx>
        <c:axId val="6782636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678265200"/>
        <c:crosses val="autoZero"/>
        <c:auto val="1"/>
        <c:lblAlgn val="ctr"/>
        <c:lblOffset val="100"/>
        <c:noMultiLvlLbl val="0"/>
      </c:catAx>
      <c:valAx>
        <c:axId val="6782652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678263632"/>
        <c:crosses val="autoZero"/>
        <c:crossBetween val="between"/>
      </c:valAx>
    </c:plotArea>
    <c:plotVisOnly val="1"/>
    <c:dispBlanksAs val="gap"/>
    <c:showDLblsOverMax val="0"/>
  </c:chart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1111623" y="4393095"/>
    <xdr:ext cx="7109012" cy="2052529"/>
    <xdr:graphicFrame macro="">
      <xdr:nvGraphicFramePr>
        <xdr:cNvPr id="3" name="Graphique 2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2215061" y="3847418"/>
    <xdr:ext cx="6202797" cy="2311336"/>
    <xdr:graphicFrame macro="">
      <xdr:nvGraphicFramePr>
        <xdr:cNvPr id="7" name="Graphique 6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CONTROLE%20DE%20GESTION/RAPPORT%20ACTIVITE%20DES%20SERVICES%20-%20INTERNE/Rapport%20activit&#233;%202022/Chiffres%20pour%20graphiques%202022/Abonn&#233;s%20au%2031%20communes%202022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CONTROLE%20DE%20GESTION/RAPPORT%20ACTIVITE%20DES%20SERVICES%20-%20INTERNE/Rapport%20activit&#233;%202022/Chiffres%20pour%20graphiques/Abo%20ages%202022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CONTROLE%20DE%20GESTION/RAPPORT%20ACTIVITE%20DES%20SERVICES%20-%20INTERNE/Rapport%20activit&#233;%202021/Acquisitions/Acq%20par%20loc%202021%20pour%20graphiqu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22 brut"/>
      <sheetName val="Graphique2"/>
      <sheetName val="2022 trié"/>
      <sheetName val="2022 Pour rapport"/>
      <sheetName val="% pour fiches"/>
      <sheetName val="Territoires pour fiches"/>
      <sheetName val="Montpellier pour fiches"/>
    </sheetNames>
    <sheetDataSet>
      <sheetData sheetId="0"/>
      <sheetData sheetId="1" refreshError="1"/>
      <sheetData sheetId="2">
        <row r="87">
          <cell r="A87" t="str">
            <v xml:space="preserve">Montpellier </v>
          </cell>
          <cell r="Q87">
            <v>28983</v>
          </cell>
        </row>
        <row r="88">
          <cell r="A88" t="str">
            <v>Communes dotées d'une médiathèque métropolitaine</v>
          </cell>
          <cell r="Q88">
            <v>9737</v>
          </cell>
        </row>
        <row r="89">
          <cell r="A89" t="str">
            <v>Communes Métropole hors Montpellier</v>
          </cell>
          <cell r="Q89">
            <v>4765</v>
          </cell>
        </row>
        <row r="91">
          <cell r="A91" t="str">
            <v>Communes Hérault hors Métropole</v>
          </cell>
          <cell r="Q91">
            <v>2210</v>
          </cell>
        </row>
        <row r="92">
          <cell r="A92" t="str">
            <v>Hors Hérault</v>
          </cell>
          <cell r="Q92">
            <v>46</v>
          </cell>
        </row>
        <row r="93">
          <cell r="A93" t="str">
            <v>Autres, non renseigné</v>
          </cell>
          <cell r="Q93">
            <v>508</v>
          </cell>
        </row>
      </sheetData>
      <sheetData sheetId="3"/>
      <sheetData sheetId="4"/>
      <sheetData sheetId="5"/>
      <sheetData sheetId="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raphique1"/>
      <sheetName val="Abonnés par âge"/>
      <sheetName val="Feuil1"/>
    </sheetNames>
    <sheetDataSet>
      <sheetData sheetId="0" refreshError="1"/>
      <sheetData sheetId="1">
        <row r="4">
          <cell r="A4" t="str">
            <v>00 - 02 ans</v>
          </cell>
          <cell r="R4">
            <v>5.7839088412722436E-2</v>
          </cell>
        </row>
        <row r="5">
          <cell r="A5" t="str">
            <v>03 - 10 ans</v>
          </cell>
          <cell r="R5">
            <v>0.23518346342623625</v>
          </cell>
        </row>
        <row r="6">
          <cell r="A6" t="str">
            <v>11 - 14 ans</v>
          </cell>
          <cell r="R6">
            <v>0.12884602910333195</v>
          </cell>
        </row>
        <row r="7">
          <cell r="A7" t="str">
            <v>15 - 17 ans</v>
          </cell>
          <cell r="R7">
            <v>5.1547060476983285E-2</v>
          </cell>
        </row>
        <row r="8">
          <cell r="A8" t="str">
            <v>18 - 24 ans</v>
          </cell>
          <cell r="R8">
            <v>6.1622954009816426E-2</v>
          </cell>
        </row>
        <row r="9">
          <cell r="A9" t="str">
            <v>25 - 29 ans</v>
          </cell>
          <cell r="R9">
            <v>3.6671063158122338E-2</v>
          </cell>
        </row>
        <row r="10">
          <cell r="A10" t="str">
            <v>30 - 39 ans</v>
          </cell>
          <cell r="R10">
            <v>9.0293844191225756E-2</v>
          </cell>
        </row>
        <row r="11">
          <cell r="A11" t="str">
            <v>40 - 59 ans</v>
          </cell>
          <cell r="R11">
            <v>0.17243616078185475</v>
          </cell>
        </row>
        <row r="12">
          <cell r="A12" t="str">
            <v>60 - 74 ans</v>
          </cell>
          <cell r="R12">
            <v>0.12080261194836645</v>
          </cell>
        </row>
        <row r="13">
          <cell r="A13" t="str">
            <v>75 et plus</v>
          </cell>
          <cell r="R13">
            <v>4.4757724491340356E-2</v>
          </cell>
        </row>
      </sheetData>
      <sheetData sheetId="2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raphique2"/>
      <sheetName val="Pour rapport"/>
    </sheetNames>
    <sheetDataSet>
      <sheetData sheetId="0" refreshError="1"/>
      <sheetData sheetId="1">
        <row r="2">
          <cell r="B2" t="str">
            <v>Réseau</v>
          </cell>
          <cell r="C2" t="str">
            <v>Zola services</v>
          </cell>
          <cell r="D2" t="str">
            <v>Zola Forum</v>
          </cell>
          <cell r="E2" t="str">
            <v>Zola Recherche</v>
          </cell>
          <cell r="F2" t="str">
            <v>Zola
Centre de Ressources</v>
          </cell>
          <cell r="G2" t="str">
            <v>Hugo</v>
          </cell>
          <cell r="H2" t="str">
            <v>Rousseau</v>
          </cell>
          <cell r="I2" t="str">
            <v>Garcia Lorca</v>
          </cell>
          <cell r="J2" t="str">
            <v>La Gare</v>
          </cell>
          <cell r="K2" t="str">
            <v>Shakespeare</v>
          </cell>
          <cell r="L2" t="str">
            <v>Giroud</v>
          </cell>
          <cell r="M2" t="str">
            <v>Césaire</v>
          </cell>
          <cell r="N2" t="str">
            <v>Camus</v>
          </cell>
          <cell r="O2" t="str">
            <v>La Fontaine</v>
          </cell>
          <cell r="P2" t="str">
            <v>Sand</v>
          </cell>
          <cell r="Q2" t="str">
            <v>Langevin</v>
          </cell>
          <cell r="R2" t="str">
            <v>Giono</v>
          </cell>
          <cell r="S2" t="str">
            <v>Verne</v>
          </cell>
        </row>
        <row r="6">
          <cell r="B6">
            <v>2029</v>
          </cell>
          <cell r="C6">
            <v>13504</v>
          </cell>
          <cell r="D6">
            <v>255</v>
          </cell>
          <cell r="E6">
            <v>783</v>
          </cell>
          <cell r="F6">
            <v>2394</v>
          </cell>
          <cell r="G6">
            <v>3705</v>
          </cell>
          <cell r="H6">
            <v>3504</v>
          </cell>
          <cell r="I6">
            <v>2634</v>
          </cell>
          <cell r="J6">
            <v>2550</v>
          </cell>
          <cell r="K6">
            <v>3065</v>
          </cell>
          <cell r="L6">
            <v>2865</v>
          </cell>
          <cell r="M6">
            <v>2826</v>
          </cell>
          <cell r="N6">
            <v>3553</v>
          </cell>
          <cell r="O6">
            <v>846</v>
          </cell>
          <cell r="P6">
            <v>1218</v>
          </cell>
          <cell r="Q6">
            <v>796</v>
          </cell>
          <cell r="R6">
            <v>2417</v>
          </cell>
          <cell r="S6">
            <v>2548</v>
          </cell>
        </row>
      </sheetData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C20"/>
  <sheetViews>
    <sheetView tabSelected="1" workbookViewId="0">
      <selection activeCell="G4" sqref="G4"/>
    </sheetView>
  </sheetViews>
  <sheetFormatPr baseColWidth="10" defaultRowHeight="14.4"/>
  <cols>
    <col min="1" max="1" width="21.33203125" style="411" bestFit="1" customWidth="1"/>
    <col min="2" max="2" width="19.109375" style="411" customWidth="1"/>
    <col min="3" max="3" width="25.5546875" style="411" customWidth="1"/>
    <col min="4" max="16384" width="11.5546875" style="411"/>
  </cols>
  <sheetData>
    <row r="2" spans="1:3" ht="15.6">
      <c r="A2" s="423" t="s">
        <v>349</v>
      </c>
      <c r="B2" s="423"/>
      <c r="C2" s="423"/>
    </row>
    <row r="3" spans="1:3" ht="51.6" customHeight="1">
      <c r="A3" s="382"/>
      <c r="B3" s="383"/>
      <c r="C3" s="382"/>
    </row>
    <row r="4" spans="1:3">
      <c r="A4" s="426"/>
      <c r="B4" s="424" t="s">
        <v>371</v>
      </c>
      <c r="C4" s="428" t="s">
        <v>374</v>
      </c>
    </row>
    <row r="5" spans="1:3" ht="29.4" customHeight="1">
      <c r="A5" s="427"/>
      <c r="B5" s="425"/>
      <c r="C5" s="429"/>
    </row>
    <row r="6" spans="1:3" ht="19.2" customHeight="1">
      <c r="A6" s="384" t="s">
        <v>348</v>
      </c>
      <c r="B6" s="414">
        <v>10865</v>
      </c>
      <c r="C6" s="412">
        <v>698</v>
      </c>
    </row>
    <row r="7" spans="1:3" ht="19.2" customHeight="1">
      <c r="A7" s="386" t="s">
        <v>4</v>
      </c>
      <c r="B7" s="385">
        <v>766</v>
      </c>
      <c r="C7" s="412">
        <v>145</v>
      </c>
    </row>
    <row r="8" spans="1:3" ht="19.2" customHeight="1">
      <c r="A8" s="386" t="s">
        <v>5</v>
      </c>
      <c r="B8" s="385">
        <v>1836</v>
      </c>
      <c r="C8" s="412">
        <v>221</v>
      </c>
    </row>
    <row r="9" spans="1:3" ht="19.2" customHeight="1">
      <c r="A9" s="386" t="s">
        <v>294</v>
      </c>
      <c r="B9" s="385">
        <v>1087</v>
      </c>
      <c r="C9" s="412">
        <v>57</v>
      </c>
    </row>
    <row r="10" spans="1:3" ht="19.2" customHeight="1">
      <c r="A10" s="386" t="s">
        <v>7</v>
      </c>
      <c r="B10" s="385">
        <v>1028</v>
      </c>
      <c r="C10" s="412">
        <v>179</v>
      </c>
    </row>
    <row r="11" spans="1:3" ht="19.2" customHeight="1">
      <c r="A11" s="386" t="s">
        <v>17</v>
      </c>
      <c r="B11" s="385">
        <v>882</v>
      </c>
      <c r="C11" s="412">
        <v>203</v>
      </c>
    </row>
    <row r="12" spans="1:3" ht="19.2" customHeight="1">
      <c r="A12" s="386" t="s">
        <v>8</v>
      </c>
      <c r="B12" s="385">
        <v>1247</v>
      </c>
      <c r="C12" s="412">
        <v>180</v>
      </c>
    </row>
    <row r="13" spans="1:3" ht="19.2" customHeight="1">
      <c r="A13" s="386" t="s">
        <v>9</v>
      </c>
      <c r="B13" s="385">
        <v>856</v>
      </c>
      <c r="C13" s="412">
        <v>139</v>
      </c>
    </row>
    <row r="14" spans="1:3" ht="19.2" customHeight="1">
      <c r="A14" s="386" t="s">
        <v>10</v>
      </c>
      <c r="B14" s="385">
        <v>1200</v>
      </c>
      <c r="C14" s="412">
        <v>271</v>
      </c>
    </row>
    <row r="15" spans="1:3" ht="19.2" customHeight="1">
      <c r="A15" s="386" t="s">
        <v>12</v>
      </c>
      <c r="B15" s="385">
        <v>270</v>
      </c>
      <c r="C15" s="412">
        <v>18</v>
      </c>
    </row>
    <row r="16" spans="1:3" ht="19.2" customHeight="1">
      <c r="A16" s="386" t="s">
        <v>13</v>
      </c>
      <c r="B16" s="385">
        <v>350</v>
      </c>
      <c r="C16" s="412">
        <v>50</v>
      </c>
    </row>
    <row r="17" spans="1:3" ht="19.2" customHeight="1">
      <c r="A17" s="386" t="s">
        <v>11</v>
      </c>
      <c r="B17" s="413">
        <v>1087</v>
      </c>
      <c r="C17" s="412">
        <v>279</v>
      </c>
    </row>
    <row r="18" spans="1:3" ht="19.2" customHeight="1">
      <c r="A18" s="386" t="s">
        <v>14</v>
      </c>
      <c r="B18" s="413">
        <v>1383</v>
      </c>
      <c r="C18" s="412">
        <v>190</v>
      </c>
    </row>
    <row r="19" spans="1:3" ht="19.2" customHeight="1">
      <c r="A19" s="386" t="s">
        <v>15</v>
      </c>
      <c r="B19" s="385">
        <v>87</v>
      </c>
      <c r="C19" s="412">
        <v>23</v>
      </c>
    </row>
    <row r="20" spans="1:3" ht="19.2" customHeight="1">
      <c r="A20" s="415" t="s">
        <v>338</v>
      </c>
      <c r="B20" s="416">
        <f>SUM(B6:B19)</f>
        <v>22944</v>
      </c>
      <c r="C20" s="417">
        <f>SUM(C6:C19)</f>
        <v>2653</v>
      </c>
    </row>
  </sheetData>
  <mergeCells count="4">
    <mergeCell ref="A2:C2"/>
    <mergeCell ref="B4:B5"/>
    <mergeCell ref="A4:A5"/>
    <mergeCell ref="C4:C5"/>
  </mergeCells>
  <pageMargins left="1.6929133858267718" right="0.70866141732283472" top="1.1417322834645669" bottom="1.1417322834645669" header="0.31496062992125984" footer="0.31496062992125984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5"/>
  <sheetViews>
    <sheetView zoomScale="85" zoomScaleNormal="85" workbookViewId="0">
      <selection activeCell="U11" sqref="U11"/>
    </sheetView>
  </sheetViews>
  <sheetFormatPr baseColWidth="10" defaultColWidth="11.44140625" defaultRowHeight="13.2"/>
  <cols>
    <col min="1" max="1" width="34.6640625" style="40" customWidth="1"/>
    <col min="2" max="3" width="5.6640625" style="40" customWidth="1"/>
    <col min="4" max="4" width="6.21875" style="40" customWidth="1"/>
    <col min="5" max="5" width="6.5546875" style="40" bestFit="1" customWidth="1"/>
    <col min="6" max="16" width="5.6640625" style="40" customWidth="1"/>
    <col min="17" max="17" width="8.88671875" style="85" customWidth="1"/>
    <col min="18" max="16384" width="11.44140625" style="40"/>
  </cols>
  <sheetData>
    <row r="1" spans="1:20" ht="16.2" thickBot="1">
      <c r="A1" s="482" t="s">
        <v>343</v>
      </c>
      <c r="B1" s="482"/>
      <c r="C1" s="482"/>
      <c r="D1" s="482"/>
      <c r="E1" s="482"/>
      <c r="F1" s="482"/>
      <c r="G1" s="482"/>
      <c r="H1" s="482"/>
      <c r="I1" s="482"/>
      <c r="J1" s="482"/>
      <c r="K1" s="482"/>
      <c r="L1" s="482"/>
      <c r="M1" s="482"/>
      <c r="N1" s="482"/>
      <c r="O1" s="482"/>
      <c r="P1" s="482"/>
      <c r="Q1" s="482"/>
    </row>
    <row r="2" spans="1:20" ht="65.400000000000006" customHeight="1">
      <c r="A2" s="41"/>
      <c r="B2" s="42" t="s">
        <v>90</v>
      </c>
      <c r="C2" s="43" t="s">
        <v>89</v>
      </c>
      <c r="D2" s="44" t="s">
        <v>19</v>
      </c>
      <c r="E2" s="44" t="s">
        <v>16</v>
      </c>
      <c r="F2" s="45" t="s">
        <v>88</v>
      </c>
      <c r="G2" s="46" t="s">
        <v>17</v>
      </c>
      <c r="H2" s="44" t="s">
        <v>86</v>
      </c>
      <c r="I2" s="47" t="s">
        <v>91</v>
      </c>
      <c r="J2" s="48" t="s">
        <v>92</v>
      </c>
      <c r="K2" s="44" t="s">
        <v>85</v>
      </c>
      <c r="L2" s="49" t="s">
        <v>14</v>
      </c>
      <c r="M2" s="50" t="s">
        <v>21</v>
      </c>
      <c r="N2" s="44" t="s">
        <v>22</v>
      </c>
      <c r="O2" s="44" t="s">
        <v>87</v>
      </c>
      <c r="P2" s="44" t="s">
        <v>84</v>
      </c>
      <c r="Q2" s="51" t="s">
        <v>1</v>
      </c>
    </row>
    <row r="3" spans="1:20">
      <c r="A3" s="52" t="s">
        <v>104</v>
      </c>
      <c r="B3" s="53">
        <v>6</v>
      </c>
      <c r="C3" s="54">
        <v>6</v>
      </c>
      <c r="D3" s="53">
        <v>28</v>
      </c>
      <c r="E3" s="53">
        <v>2</v>
      </c>
      <c r="F3" s="53">
        <v>79</v>
      </c>
      <c r="G3" s="53">
        <v>1</v>
      </c>
      <c r="H3" s="53">
        <v>2</v>
      </c>
      <c r="I3" s="53">
        <v>0</v>
      </c>
      <c r="J3" s="53">
        <v>2</v>
      </c>
      <c r="K3" s="53">
        <v>0</v>
      </c>
      <c r="L3" s="53">
        <v>2</v>
      </c>
      <c r="M3" s="53">
        <v>0</v>
      </c>
      <c r="N3" s="53">
        <v>0</v>
      </c>
      <c r="O3" s="53">
        <v>0</v>
      </c>
      <c r="P3" s="53">
        <v>1</v>
      </c>
      <c r="Q3" s="55">
        <v>129</v>
      </c>
    </row>
    <row r="4" spans="1:20">
      <c r="A4" s="52" t="s">
        <v>34</v>
      </c>
      <c r="B4" s="53">
        <v>0</v>
      </c>
      <c r="C4" s="54">
        <v>1</v>
      </c>
      <c r="D4" s="53">
        <v>9</v>
      </c>
      <c r="E4" s="53">
        <v>1</v>
      </c>
      <c r="F4" s="53">
        <v>139</v>
      </c>
      <c r="G4" s="53">
        <v>0</v>
      </c>
      <c r="H4" s="53">
        <v>0</v>
      </c>
      <c r="I4" s="53">
        <v>0</v>
      </c>
      <c r="J4" s="53">
        <v>1</v>
      </c>
      <c r="K4" s="53">
        <v>0</v>
      </c>
      <c r="L4" s="53">
        <v>0</v>
      </c>
      <c r="M4" s="53">
        <v>0</v>
      </c>
      <c r="N4" s="53">
        <v>0</v>
      </c>
      <c r="O4" s="53">
        <v>0</v>
      </c>
      <c r="P4" s="53">
        <v>1</v>
      </c>
      <c r="Q4" s="55">
        <v>152</v>
      </c>
    </row>
    <row r="5" spans="1:20">
      <c r="A5" s="56" t="s">
        <v>36</v>
      </c>
      <c r="B5" s="53">
        <v>233</v>
      </c>
      <c r="C5" s="57">
        <v>1952</v>
      </c>
      <c r="D5" s="53">
        <v>356</v>
      </c>
      <c r="E5" s="53">
        <v>7</v>
      </c>
      <c r="F5" s="53">
        <v>14</v>
      </c>
      <c r="G5" s="53">
        <v>3</v>
      </c>
      <c r="H5" s="53">
        <v>11</v>
      </c>
      <c r="I5" s="53">
        <v>1</v>
      </c>
      <c r="J5" s="53">
        <v>7</v>
      </c>
      <c r="K5" s="53">
        <v>14</v>
      </c>
      <c r="L5" s="53">
        <v>0</v>
      </c>
      <c r="M5" s="53">
        <v>0</v>
      </c>
      <c r="N5" s="53">
        <v>7</v>
      </c>
      <c r="O5" s="53">
        <v>5</v>
      </c>
      <c r="P5" s="53">
        <v>14</v>
      </c>
      <c r="Q5" s="55">
        <v>2624</v>
      </c>
      <c r="S5" s="58"/>
    </row>
    <row r="6" spans="1:20">
      <c r="A6" s="59" t="s">
        <v>38</v>
      </c>
      <c r="B6" s="53">
        <v>7</v>
      </c>
      <c r="C6" s="54">
        <v>4</v>
      </c>
      <c r="D6" s="53">
        <v>22</v>
      </c>
      <c r="E6" s="53">
        <v>0</v>
      </c>
      <c r="F6" s="60">
        <v>896</v>
      </c>
      <c r="G6" s="53">
        <v>1</v>
      </c>
      <c r="H6" s="53">
        <v>3</v>
      </c>
      <c r="I6" s="53">
        <v>0</v>
      </c>
      <c r="J6" s="53">
        <v>1</v>
      </c>
      <c r="K6" s="53">
        <v>1</v>
      </c>
      <c r="L6" s="53">
        <v>0</v>
      </c>
      <c r="M6" s="53">
        <v>0</v>
      </c>
      <c r="N6" s="53">
        <v>0</v>
      </c>
      <c r="O6" s="53">
        <v>1</v>
      </c>
      <c r="P6" s="53">
        <v>0</v>
      </c>
      <c r="Q6" s="55">
        <v>936</v>
      </c>
    </row>
    <row r="7" spans="1:20">
      <c r="A7" s="61" t="s">
        <v>40</v>
      </c>
      <c r="B7" s="62">
        <v>982</v>
      </c>
      <c r="C7" s="54">
        <v>15</v>
      </c>
      <c r="D7" s="53">
        <v>29</v>
      </c>
      <c r="E7" s="53">
        <v>0</v>
      </c>
      <c r="F7" s="53">
        <v>16</v>
      </c>
      <c r="G7" s="53">
        <v>0</v>
      </c>
      <c r="H7" s="53">
        <v>0</v>
      </c>
      <c r="I7" s="53">
        <v>0</v>
      </c>
      <c r="J7" s="53">
        <v>0</v>
      </c>
      <c r="K7" s="53">
        <v>1</v>
      </c>
      <c r="L7" s="53">
        <v>0</v>
      </c>
      <c r="M7" s="53">
        <v>0</v>
      </c>
      <c r="N7" s="53">
        <v>0</v>
      </c>
      <c r="O7" s="53">
        <v>0</v>
      </c>
      <c r="P7" s="53">
        <v>0</v>
      </c>
      <c r="Q7" s="55">
        <v>1043</v>
      </c>
      <c r="S7" s="58"/>
    </row>
    <row r="8" spans="1:20">
      <c r="A8" s="52" t="s">
        <v>33</v>
      </c>
      <c r="B8" s="53">
        <v>0</v>
      </c>
      <c r="C8" s="54">
        <v>0</v>
      </c>
      <c r="D8" s="53">
        <v>10</v>
      </c>
      <c r="E8" s="53">
        <v>0</v>
      </c>
      <c r="F8" s="53">
        <v>0</v>
      </c>
      <c r="G8" s="53">
        <v>79</v>
      </c>
      <c r="H8" s="53">
        <v>0</v>
      </c>
      <c r="I8" s="53">
        <v>2</v>
      </c>
      <c r="J8" s="53">
        <v>0</v>
      </c>
      <c r="K8" s="53">
        <v>1</v>
      </c>
      <c r="L8" s="53">
        <v>4</v>
      </c>
      <c r="M8" s="53">
        <v>4</v>
      </c>
      <c r="N8" s="53">
        <v>0</v>
      </c>
      <c r="O8" s="53">
        <v>1</v>
      </c>
      <c r="P8" s="53">
        <v>0</v>
      </c>
      <c r="Q8" s="55">
        <v>101</v>
      </c>
      <c r="S8" s="58"/>
    </row>
    <row r="9" spans="1:20">
      <c r="A9" s="52" t="s">
        <v>35</v>
      </c>
      <c r="B9" s="53">
        <v>1</v>
      </c>
      <c r="C9" s="54">
        <v>2</v>
      </c>
      <c r="D9" s="53">
        <v>25</v>
      </c>
      <c r="E9" s="53">
        <v>0</v>
      </c>
      <c r="F9" s="53">
        <v>1</v>
      </c>
      <c r="G9" s="53">
        <v>109</v>
      </c>
      <c r="H9" s="53">
        <v>1</v>
      </c>
      <c r="I9" s="53">
        <v>0</v>
      </c>
      <c r="J9" s="53">
        <v>0</v>
      </c>
      <c r="K9" s="53">
        <v>3</v>
      </c>
      <c r="L9" s="53">
        <v>8</v>
      </c>
      <c r="M9" s="53">
        <v>1</v>
      </c>
      <c r="N9" s="53">
        <v>0</v>
      </c>
      <c r="O9" s="53">
        <v>1</v>
      </c>
      <c r="P9" s="53">
        <v>4</v>
      </c>
      <c r="Q9" s="55">
        <v>156</v>
      </c>
    </row>
    <row r="10" spans="1:20">
      <c r="A10" s="52" t="s">
        <v>37</v>
      </c>
      <c r="B10" s="53">
        <v>1</v>
      </c>
      <c r="C10" s="54">
        <v>1</v>
      </c>
      <c r="D10" s="53">
        <v>16</v>
      </c>
      <c r="E10" s="53">
        <v>1</v>
      </c>
      <c r="F10" s="53">
        <v>0</v>
      </c>
      <c r="G10" s="53">
        <v>45</v>
      </c>
      <c r="H10" s="53">
        <v>2</v>
      </c>
      <c r="I10" s="53">
        <v>2</v>
      </c>
      <c r="J10" s="53">
        <v>4</v>
      </c>
      <c r="K10" s="53">
        <v>5</v>
      </c>
      <c r="L10" s="53">
        <v>75</v>
      </c>
      <c r="M10" s="53">
        <v>9</v>
      </c>
      <c r="N10" s="53">
        <v>0</v>
      </c>
      <c r="O10" s="53">
        <v>1</v>
      </c>
      <c r="P10" s="53">
        <v>3</v>
      </c>
      <c r="Q10" s="55">
        <v>165</v>
      </c>
    </row>
    <row r="11" spans="1:20">
      <c r="A11" s="52" t="s">
        <v>43</v>
      </c>
      <c r="B11" s="53">
        <v>100</v>
      </c>
      <c r="C11" s="54">
        <v>8</v>
      </c>
      <c r="D11" s="53">
        <v>96</v>
      </c>
      <c r="E11" s="53">
        <v>2</v>
      </c>
      <c r="F11" s="53">
        <v>1</v>
      </c>
      <c r="G11" s="53">
        <v>1</v>
      </c>
      <c r="H11" s="53">
        <v>3</v>
      </c>
      <c r="I11" s="53">
        <v>0</v>
      </c>
      <c r="J11" s="53">
        <v>3</v>
      </c>
      <c r="K11" s="53">
        <v>264</v>
      </c>
      <c r="L11" s="53">
        <v>0</v>
      </c>
      <c r="M11" s="53">
        <v>3</v>
      </c>
      <c r="N11" s="53">
        <v>2</v>
      </c>
      <c r="O11" s="53">
        <v>9</v>
      </c>
      <c r="P11" s="53">
        <v>8</v>
      </c>
      <c r="Q11" s="55">
        <v>500</v>
      </c>
    </row>
    <row r="12" spans="1:20">
      <c r="A12" s="52" t="s">
        <v>45</v>
      </c>
      <c r="B12" s="53">
        <v>255</v>
      </c>
      <c r="C12" s="54">
        <v>13</v>
      </c>
      <c r="D12" s="53">
        <v>31</v>
      </c>
      <c r="E12" s="53">
        <v>3</v>
      </c>
      <c r="F12" s="53">
        <v>16</v>
      </c>
      <c r="G12" s="53">
        <v>0</v>
      </c>
      <c r="H12" s="53">
        <v>1</v>
      </c>
      <c r="I12" s="53">
        <v>0</v>
      </c>
      <c r="J12" s="53">
        <v>0</v>
      </c>
      <c r="K12" s="53">
        <v>4</v>
      </c>
      <c r="L12" s="53">
        <v>0</v>
      </c>
      <c r="M12" s="53">
        <v>0</v>
      </c>
      <c r="N12" s="53">
        <v>1</v>
      </c>
      <c r="O12" s="53">
        <v>1</v>
      </c>
      <c r="P12" s="53">
        <v>1</v>
      </c>
      <c r="Q12" s="55">
        <v>326</v>
      </c>
      <c r="T12" s="63"/>
    </row>
    <row r="13" spans="1:20">
      <c r="A13" s="52" t="s">
        <v>50</v>
      </c>
      <c r="B13" s="53">
        <v>4</v>
      </c>
      <c r="C13" s="54">
        <v>0</v>
      </c>
      <c r="D13" s="53">
        <v>103</v>
      </c>
      <c r="E13" s="53">
        <v>3</v>
      </c>
      <c r="F13" s="53">
        <v>2</v>
      </c>
      <c r="G13" s="53">
        <v>19</v>
      </c>
      <c r="H13" s="53">
        <v>5</v>
      </c>
      <c r="I13" s="53">
        <v>0</v>
      </c>
      <c r="J13" s="53">
        <v>1</v>
      </c>
      <c r="K13" s="53">
        <v>109</v>
      </c>
      <c r="L13" s="53">
        <v>20</v>
      </c>
      <c r="M13" s="53">
        <v>8</v>
      </c>
      <c r="N13" s="53">
        <v>0</v>
      </c>
      <c r="O13" s="53">
        <v>34</v>
      </c>
      <c r="P13" s="53">
        <v>10</v>
      </c>
      <c r="Q13" s="55">
        <v>318</v>
      </c>
    </row>
    <row r="14" spans="1:20">
      <c r="A14" s="52" t="s">
        <v>41</v>
      </c>
      <c r="B14" s="53">
        <v>1</v>
      </c>
      <c r="C14" s="54">
        <v>2</v>
      </c>
      <c r="D14" s="53">
        <v>196</v>
      </c>
      <c r="E14" s="53">
        <v>8</v>
      </c>
      <c r="F14" s="53">
        <v>1</v>
      </c>
      <c r="G14" s="53">
        <v>5</v>
      </c>
      <c r="H14" s="53">
        <v>48</v>
      </c>
      <c r="I14" s="53">
        <v>4</v>
      </c>
      <c r="J14" s="53">
        <v>89</v>
      </c>
      <c r="K14" s="53">
        <v>2</v>
      </c>
      <c r="L14" s="53">
        <v>4</v>
      </c>
      <c r="M14" s="53">
        <v>0</v>
      </c>
      <c r="N14" s="53">
        <v>0</v>
      </c>
      <c r="O14" s="53">
        <v>11</v>
      </c>
      <c r="P14" s="53">
        <v>5</v>
      </c>
      <c r="Q14" s="55">
        <v>376</v>
      </c>
    </row>
    <row r="15" spans="1:20">
      <c r="A15" s="64" t="s">
        <v>48</v>
      </c>
      <c r="B15" s="53">
        <v>0</v>
      </c>
      <c r="C15" s="54">
        <v>0</v>
      </c>
      <c r="D15" s="53">
        <v>4</v>
      </c>
      <c r="E15" s="53">
        <v>1</v>
      </c>
      <c r="F15" s="53">
        <v>0</v>
      </c>
      <c r="G15" s="53">
        <v>18</v>
      </c>
      <c r="H15" s="53">
        <v>0</v>
      </c>
      <c r="I15" s="53">
        <v>0</v>
      </c>
      <c r="J15" s="53">
        <v>0</v>
      </c>
      <c r="K15" s="53">
        <v>1</v>
      </c>
      <c r="L15" s="53">
        <v>28</v>
      </c>
      <c r="M15" s="65">
        <v>325</v>
      </c>
      <c r="N15" s="53">
        <v>0</v>
      </c>
      <c r="O15" s="53">
        <v>1</v>
      </c>
      <c r="P15" s="53">
        <v>8</v>
      </c>
      <c r="Q15" s="55">
        <v>386</v>
      </c>
    </row>
    <row r="16" spans="1:20">
      <c r="A16" s="52" t="s">
        <v>46</v>
      </c>
      <c r="B16" s="53">
        <v>160</v>
      </c>
      <c r="C16" s="54">
        <v>76</v>
      </c>
      <c r="D16" s="53">
        <v>81</v>
      </c>
      <c r="E16" s="53">
        <v>3</v>
      </c>
      <c r="F16" s="53">
        <v>111</v>
      </c>
      <c r="G16" s="53">
        <v>0</v>
      </c>
      <c r="H16" s="53">
        <v>4</v>
      </c>
      <c r="I16" s="53">
        <v>0</v>
      </c>
      <c r="J16" s="53">
        <v>1</v>
      </c>
      <c r="K16" s="53">
        <v>3</v>
      </c>
      <c r="L16" s="53">
        <v>0</v>
      </c>
      <c r="M16" s="53">
        <v>0</v>
      </c>
      <c r="N16" s="53">
        <v>0</v>
      </c>
      <c r="O16" s="53">
        <v>0</v>
      </c>
      <c r="P16" s="53">
        <v>3</v>
      </c>
      <c r="Q16" s="55">
        <v>442</v>
      </c>
      <c r="T16" s="63"/>
    </row>
    <row r="17" spans="1:20">
      <c r="A17" s="52" t="s">
        <v>105</v>
      </c>
      <c r="B17" s="53">
        <v>10</v>
      </c>
      <c r="C17" s="54">
        <v>0</v>
      </c>
      <c r="D17" s="53">
        <v>3</v>
      </c>
      <c r="E17" s="53">
        <v>0</v>
      </c>
      <c r="F17" s="53">
        <v>29</v>
      </c>
      <c r="G17" s="53">
        <v>0</v>
      </c>
      <c r="H17" s="53">
        <v>0</v>
      </c>
      <c r="I17" s="53">
        <v>0</v>
      </c>
      <c r="J17" s="53">
        <v>0</v>
      </c>
      <c r="K17" s="53">
        <v>0</v>
      </c>
      <c r="L17" s="53">
        <v>1</v>
      </c>
      <c r="M17" s="53">
        <v>0</v>
      </c>
      <c r="N17" s="53">
        <v>0</v>
      </c>
      <c r="O17" s="53">
        <v>0</v>
      </c>
      <c r="P17" s="53">
        <v>0</v>
      </c>
      <c r="Q17" s="55">
        <v>43</v>
      </c>
    </row>
    <row r="18" spans="1:20">
      <c r="A18" s="52" t="s">
        <v>49</v>
      </c>
      <c r="B18" s="53">
        <v>222</v>
      </c>
      <c r="C18" s="54">
        <v>7</v>
      </c>
      <c r="D18" s="53">
        <v>34</v>
      </c>
      <c r="E18" s="53">
        <v>1</v>
      </c>
      <c r="F18" s="53">
        <v>2</v>
      </c>
      <c r="G18" s="53">
        <v>0</v>
      </c>
      <c r="H18" s="53">
        <v>0</v>
      </c>
      <c r="I18" s="53">
        <v>0</v>
      </c>
      <c r="J18" s="53">
        <v>0</v>
      </c>
      <c r="K18" s="53">
        <v>4</v>
      </c>
      <c r="L18" s="53">
        <v>0</v>
      </c>
      <c r="M18" s="53">
        <v>0</v>
      </c>
      <c r="N18" s="53">
        <v>0</v>
      </c>
      <c r="O18" s="53">
        <v>0</v>
      </c>
      <c r="P18" s="53">
        <v>0</v>
      </c>
      <c r="Q18" s="55">
        <v>270</v>
      </c>
      <c r="T18" s="63"/>
    </row>
    <row r="19" spans="1:20">
      <c r="A19" s="157" t="s">
        <v>51</v>
      </c>
      <c r="B19" s="53">
        <v>677</v>
      </c>
      <c r="C19" s="54">
        <v>355</v>
      </c>
      <c r="D19" s="54">
        <v>14749</v>
      </c>
      <c r="E19" s="54">
        <v>280</v>
      </c>
      <c r="F19" s="54">
        <v>90</v>
      </c>
      <c r="G19" s="54">
        <v>81</v>
      </c>
      <c r="H19" s="54">
        <v>1882</v>
      </c>
      <c r="I19" s="54">
        <v>15</v>
      </c>
      <c r="J19" s="54">
        <v>104</v>
      </c>
      <c r="K19" s="54">
        <v>3162</v>
      </c>
      <c r="L19" s="54">
        <v>300</v>
      </c>
      <c r="M19" s="54">
        <v>73</v>
      </c>
      <c r="N19" s="54">
        <v>546</v>
      </c>
      <c r="O19" s="54">
        <v>2503</v>
      </c>
      <c r="P19" s="54">
        <v>4166</v>
      </c>
      <c r="Q19" s="55">
        <v>28983</v>
      </c>
    </row>
    <row r="20" spans="1:20">
      <c r="A20" s="52" t="s">
        <v>32</v>
      </c>
      <c r="B20" s="53">
        <v>1</v>
      </c>
      <c r="C20" s="54">
        <v>1</v>
      </c>
      <c r="D20" s="53">
        <v>12</v>
      </c>
      <c r="E20" s="53">
        <v>0</v>
      </c>
      <c r="F20" s="53">
        <v>0</v>
      </c>
      <c r="G20" s="53">
        <v>120</v>
      </c>
      <c r="H20" s="53">
        <v>0</v>
      </c>
      <c r="I20" s="53">
        <v>0</v>
      </c>
      <c r="J20" s="53">
        <v>0</v>
      </c>
      <c r="K20" s="53">
        <v>1</v>
      </c>
      <c r="L20" s="53">
        <v>5</v>
      </c>
      <c r="M20" s="53">
        <v>1</v>
      </c>
      <c r="N20" s="53">
        <v>0</v>
      </c>
      <c r="O20" s="53">
        <v>0</v>
      </c>
      <c r="P20" s="53">
        <v>0</v>
      </c>
      <c r="Q20" s="55">
        <v>141</v>
      </c>
    </row>
    <row r="21" spans="1:20">
      <c r="A21" s="66" t="s">
        <v>53</v>
      </c>
      <c r="B21" s="53">
        <v>3</v>
      </c>
      <c r="C21" s="54">
        <v>2</v>
      </c>
      <c r="D21" s="53">
        <v>35</v>
      </c>
      <c r="E21" s="53">
        <v>0</v>
      </c>
      <c r="F21" s="53">
        <v>4</v>
      </c>
      <c r="G21" s="53">
        <v>0</v>
      </c>
      <c r="H21" s="53">
        <v>3</v>
      </c>
      <c r="I21" s="53">
        <v>1</v>
      </c>
      <c r="J21" s="67">
        <v>1269</v>
      </c>
      <c r="K21" s="53">
        <v>3</v>
      </c>
      <c r="L21" s="53">
        <v>0</v>
      </c>
      <c r="M21" s="53">
        <v>0</v>
      </c>
      <c r="N21" s="53">
        <v>0</v>
      </c>
      <c r="O21" s="53">
        <v>1</v>
      </c>
      <c r="P21" s="53">
        <v>4</v>
      </c>
      <c r="Q21" s="55">
        <v>1325</v>
      </c>
    </row>
    <row r="22" spans="1:20">
      <c r="A22" s="68" t="s">
        <v>106</v>
      </c>
      <c r="B22" s="53">
        <v>3</v>
      </c>
      <c r="C22" s="54">
        <v>2</v>
      </c>
      <c r="D22" s="53">
        <v>30</v>
      </c>
      <c r="E22" s="53">
        <v>2</v>
      </c>
      <c r="F22" s="53">
        <v>0</v>
      </c>
      <c r="G22" s="69">
        <v>923</v>
      </c>
      <c r="H22" s="53">
        <v>7</v>
      </c>
      <c r="I22" s="53">
        <v>5</v>
      </c>
      <c r="J22" s="53">
        <v>0</v>
      </c>
      <c r="K22" s="53">
        <v>10</v>
      </c>
      <c r="L22" s="53">
        <v>13</v>
      </c>
      <c r="M22" s="53">
        <v>15</v>
      </c>
      <c r="N22" s="53">
        <v>2</v>
      </c>
      <c r="O22" s="53">
        <v>10</v>
      </c>
      <c r="P22" s="53">
        <v>11</v>
      </c>
      <c r="Q22" s="55">
        <v>1033</v>
      </c>
    </row>
    <row r="23" spans="1:20">
      <c r="A23" s="52" t="s">
        <v>39</v>
      </c>
      <c r="B23" s="53">
        <v>358</v>
      </c>
      <c r="C23" s="54">
        <v>9</v>
      </c>
      <c r="D23" s="53">
        <v>22</v>
      </c>
      <c r="E23" s="53">
        <v>3</v>
      </c>
      <c r="F23" s="53">
        <v>7</v>
      </c>
      <c r="G23" s="53">
        <v>0</v>
      </c>
      <c r="H23" s="53">
        <v>0</v>
      </c>
      <c r="I23" s="53">
        <v>0</v>
      </c>
      <c r="J23" s="53">
        <v>4</v>
      </c>
      <c r="K23" s="53">
        <v>8</v>
      </c>
      <c r="L23" s="53">
        <v>0</v>
      </c>
      <c r="M23" s="53">
        <v>0</v>
      </c>
      <c r="N23" s="53">
        <v>1</v>
      </c>
      <c r="O23" s="53">
        <v>1</v>
      </c>
      <c r="P23" s="53">
        <v>3</v>
      </c>
      <c r="Q23" s="55">
        <v>416</v>
      </c>
    </row>
    <row r="24" spans="1:20">
      <c r="A24" s="52" t="s">
        <v>54</v>
      </c>
      <c r="B24" s="53">
        <v>3</v>
      </c>
      <c r="C24" s="54">
        <v>1</v>
      </c>
      <c r="D24" s="53">
        <v>6</v>
      </c>
      <c r="E24" s="53">
        <v>0</v>
      </c>
      <c r="F24" s="53">
        <v>110</v>
      </c>
      <c r="G24" s="53">
        <v>0</v>
      </c>
      <c r="H24" s="53">
        <v>1</v>
      </c>
      <c r="I24" s="53">
        <v>0</v>
      </c>
      <c r="J24" s="53">
        <v>0</v>
      </c>
      <c r="K24" s="53">
        <v>0</v>
      </c>
      <c r="L24" s="53">
        <v>0</v>
      </c>
      <c r="M24" s="53">
        <v>0</v>
      </c>
      <c r="N24" s="53">
        <v>0</v>
      </c>
      <c r="O24" s="53">
        <v>0</v>
      </c>
      <c r="P24" s="53">
        <v>0</v>
      </c>
      <c r="Q24" s="55">
        <v>121</v>
      </c>
    </row>
    <row r="25" spans="1:20">
      <c r="A25" s="52" t="s">
        <v>52</v>
      </c>
      <c r="B25" s="53">
        <v>0</v>
      </c>
      <c r="C25" s="54">
        <v>1</v>
      </c>
      <c r="D25" s="53">
        <v>14</v>
      </c>
      <c r="E25" s="53">
        <v>2</v>
      </c>
      <c r="F25" s="53">
        <v>55</v>
      </c>
      <c r="G25" s="53">
        <v>0</v>
      </c>
      <c r="H25" s="53">
        <v>0</v>
      </c>
      <c r="I25" s="53">
        <v>0</v>
      </c>
      <c r="J25" s="53">
        <v>0</v>
      </c>
      <c r="K25" s="53">
        <v>1</v>
      </c>
      <c r="L25" s="53">
        <v>0</v>
      </c>
      <c r="M25" s="53">
        <v>0</v>
      </c>
      <c r="N25" s="53">
        <v>0</v>
      </c>
      <c r="O25" s="53">
        <v>0</v>
      </c>
      <c r="P25" s="53">
        <v>0</v>
      </c>
      <c r="Q25" s="55">
        <v>73</v>
      </c>
    </row>
    <row r="26" spans="1:20">
      <c r="A26" s="52" t="s">
        <v>56</v>
      </c>
      <c r="B26" s="53">
        <v>3</v>
      </c>
      <c r="C26" s="54">
        <v>1</v>
      </c>
      <c r="D26" s="53">
        <v>12</v>
      </c>
      <c r="E26" s="53">
        <v>0</v>
      </c>
      <c r="F26" s="53">
        <v>79</v>
      </c>
      <c r="G26" s="53">
        <v>0</v>
      </c>
      <c r="H26" s="53">
        <v>1</v>
      </c>
      <c r="I26" s="53">
        <v>0</v>
      </c>
      <c r="J26" s="53">
        <v>0</v>
      </c>
      <c r="K26" s="53">
        <v>1</v>
      </c>
      <c r="L26" s="53">
        <v>0</v>
      </c>
      <c r="M26" s="53">
        <v>0</v>
      </c>
      <c r="N26" s="53">
        <v>4</v>
      </c>
      <c r="O26" s="53">
        <v>0</v>
      </c>
      <c r="P26" s="53">
        <v>1</v>
      </c>
      <c r="Q26" s="55">
        <v>102</v>
      </c>
    </row>
    <row r="27" spans="1:20">
      <c r="A27" s="52" t="s">
        <v>47</v>
      </c>
      <c r="B27" s="53">
        <v>3</v>
      </c>
      <c r="C27" s="54">
        <v>2</v>
      </c>
      <c r="D27" s="53">
        <v>9</v>
      </c>
      <c r="E27" s="53">
        <v>0</v>
      </c>
      <c r="F27" s="53">
        <v>143</v>
      </c>
      <c r="G27" s="53">
        <v>0</v>
      </c>
      <c r="H27" s="53">
        <v>0</v>
      </c>
      <c r="I27" s="53">
        <v>0</v>
      </c>
      <c r="J27" s="53">
        <v>0</v>
      </c>
      <c r="K27" s="53">
        <v>2</v>
      </c>
      <c r="L27" s="53">
        <v>0</v>
      </c>
      <c r="M27" s="53">
        <v>1</v>
      </c>
      <c r="N27" s="53">
        <v>0</v>
      </c>
      <c r="O27" s="53">
        <v>0</v>
      </c>
      <c r="P27" s="53">
        <v>2</v>
      </c>
      <c r="Q27" s="55">
        <v>162</v>
      </c>
    </row>
    <row r="28" spans="1:20">
      <c r="A28" s="52" t="s">
        <v>107</v>
      </c>
      <c r="B28" s="53">
        <v>9</v>
      </c>
      <c r="C28" s="54">
        <v>1</v>
      </c>
      <c r="D28" s="53">
        <v>30</v>
      </c>
      <c r="E28" s="53">
        <v>1</v>
      </c>
      <c r="F28" s="53">
        <v>1</v>
      </c>
      <c r="G28" s="53">
        <v>237</v>
      </c>
      <c r="H28" s="53">
        <v>5</v>
      </c>
      <c r="I28" s="53">
        <v>1</v>
      </c>
      <c r="J28" s="53">
        <v>1</v>
      </c>
      <c r="K28" s="53">
        <v>23</v>
      </c>
      <c r="L28" s="53">
        <v>8</v>
      </c>
      <c r="M28" s="53">
        <v>35</v>
      </c>
      <c r="N28" s="53">
        <v>0</v>
      </c>
      <c r="O28" s="53">
        <v>6</v>
      </c>
      <c r="P28" s="53">
        <v>9</v>
      </c>
      <c r="Q28" s="55">
        <v>367</v>
      </c>
    </row>
    <row r="29" spans="1:20">
      <c r="A29" s="70" t="s">
        <v>55</v>
      </c>
      <c r="B29" s="53">
        <v>1</v>
      </c>
      <c r="C29" s="54">
        <v>8</v>
      </c>
      <c r="D29" s="53">
        <v>70</v>
      </c>
      <c r="E29" s="53">
        <v>4</v>
      </c>
      <c r="F29" s="53">
        <v>4</v>
      </c>
      <c r="G29" s="53">
        <v>7</v>
      </c>
      <c r="H29" s="53">
        <v>5</v>
      </c>
      <c r="I29" s="53">
        <v>1</v>
      </c>
      <c r="J29" s="53">
        <v>10</v>
      </c>
      <c r="K29" s="53">
        <v>16</v>
      </c>
      <c r="L29" s="71">
        <v>1452</v>
      </c>
      <c r="M29" s="53">
        <v>8</v>
      </c>
      <c r="N29" s="53">
        <v>0</v>
      </c>
      <c r="O29" s="53">
        <v>7</v>
      </c>
      <c r="P29" s="53">
        <v>22</v>
      </c>
      <c r="Q29" s="55">
        <v>1615</v>
      </c>
    </row>
    <row r="30" spans="1:20">
      <c r="A30" s="52" t="s">
        <v>108</v>
      </c>
      <c r="B30" s="53">
        <v>0</v>
      </c>
      <c r="C30" s="54">
        <v>0</v>
      </c>
      <c r="D30" s="53">
        <v>11</v>
      </c>
      <c r="E30" s="53">
        <v>1</v>
      </c>
      <c r="F30" s="53">
        <v>0</v>
      </c>
      <c r="G30" s="53">
        <v>62</v>
      </c>
      <c r="H30" s="53">
        <v>0</v>
      </c>
      <c r="I30" s="53">
        <v>0</v>
      </c>
      <c r="J30" s="53">
        <v>0</v>
      </c>
      <c r="K30" s="53">
        <v>2</v>
      </c>
      <c r="L30" s="53">
        <v>12</v>
      </c>
      <c r="M30" s="53">
        <v>9</v>
      </c>
      <c r="N30" s="53">
        <v>0</v>
      </c>
      <c r="O30" s="53">
        <v>5</v>
      </c>
      <c r="P30" s="53">
        <v>2</v>
      </c>
      <c r="Q30" s="55">
        <v>104</v>
      </c>
    </row>
    <row r="31" spans="1:20">
      <c r="A31" s="52" t="s">
        <v>44</v>
      </c>
      <c r="B31" s="53">
        <v>0</v>
      </c>
      <c r="C31" s="54">
        <v>2</v>
      </c>
      <c r="D31" s="53">
        <v>5</v>
      </c>
      <c r="E31" s="53">
        <v>0</v>
      </c>
      <c r="F31" s="53">
        <v>119</v>
      </c>
      <c r="G31" s="53">
        <v>0</v>
      </c>
      <c r="H31" s="53">
        <v>1</v>
      </c>
      <c r="I31" s="53">
        <v>0</v>
      </c>
      <c r="J31" s="53">
        <v>0</v>
      </c>
      <c r="K31" s="53">
        <v>1</v>
      </c>
      <c r="L31" s="53">
        <v>0</v>
      </c>
      <c r="M31" s="53">
        <v>0</v>
      </c>
      <c r="N31" s="53">
        <v>0</v>
      </c>
      <c r="O31" s="53">
        <v>0</v>
      </c>
      <c r="P31" s="53">
        <v>0</v>
      </c>
      <c r="Q31" s="55">
        <v>128</v>
      </c>
    </row>
    <row r="32" spans="1:20">
      <c r="A32" s="52" t="s">
        <v>42</v>
      </c>
      <c r="B32" s="53">
        <v>10</v>
      </c>
      <c r="C32" s="54">
        <v>6</v>
      </c>
      <c r="D32" s="53">
        <v>35</v>
      </c>
      <c r="E32" s="53">
        <v>0</v>
      </c>
      <c r="F32" s="53">
        <v>117</v>
      </c>
      <c r="G32" s="53">
        <v>0</v>
      </c>
      <c r="H32" s="53">
        <v>2</v>
      </c>
      <c r="I32" s="53">
        <v>1</v>
      </c>
      <c r="J32" s="53">
        <v>0</v>
      </c>
      <c r="K32" s="53">
        <v>0</v>
      </c>
      <c r="L32" s="53">
        <v>0</v>
      </c>
      <c r="M32" s="53">
        <v>0</v>
      </c>
      <c r="N32" s="53">
        <v>0</v>
      </c>
      <c r="O32" s="53">
        <v>1</v>
      </c>
      <c r="P32" s="53">
        <v>1</v>
      </c>
      <c r="Q32" s="55">
        <v>173</v>
      </c>
    </row>
    <row r="33" spans="1:17">
      <c r="A33" s="72" t="s">
        <v>57</v>
      </c>
      <c r="B33" s="53">
        <v>0</v>
      </c>
      <c r="C33" s="54">
        <v>0</v>
      </c>
      <c r="D33" s="53">
        <v>48</v>
      </c>
      <c r="E33" s="53">
        <v>7</v>
      </c>
      <c r="F33" s="53">
        <v>0</v>
      </c>
      <c r="G33" s="53">
        <v>3</v>
      </c>
      <c r="H33" s="53">
        <v>31</v>
      </c>
      <c r="I33" s="73">
        <v>660</v>
      </c>
      <c r="J33" s="53">
        <v>5</v>
      </c>
      <c r="K33" s="53">
        <v>7</v>
      </c>
      <c r="L33" s="53">
        <v>8</v>
      </c>
      <c r="M33" s="53">
        <v>2</v>
      </c>
      <c r="N33" s="53">
        <v>0</v>
      </c>
      <c r="O33" s="53">
        <v>1</v>
      </c>
      <c r="P33" s="53">
        <v>3</v>
      </c>
      <c r="Q33" s="55">
        <v>775</v>
      </c>
    </row>
    <row r="34" spans="1:17">
      <c r="A34" s="52" t="s">
        <v>109</v>
      </c>
      <c r="B34" s="53">
        <v>618</v>
      </c>
      <c r="C34" s="54">
        <v>40</v>
      </c>
      <c r="D34" s="53">
        <v>893</v>
      </c>
      <c r="E34" s="53">
        <v>15</v>
      </c>
      <c r="F34" s="53">
        <v>133</v>
      </c>
      <c r="G34" s="53">
        <v>85</v>
      </c>
      <c r="H34" s="53">
        <v>73</v>
      </c>
      <c r="I34" s="53">
        <v>20</v>
      </c>
      <c r="J34" s="53">
        <v>45</v>
      </c>
      <c r="K34" s="53">
        <v>149</v>
      </c>
      <c r="L34" s="53">
        <v>46</v>
      </c>
      <c r="M34" s="53">
        <v>15</v>
      </c>
      <c r="N34" s="53">
        <v>6</v>
      </c>
      <c r="O34" s="53">
        <v>37</v>
      </c>
      <c r="P34" s="53">
        <v>35</v>
      </c>
      <c r="Q34" s="55">
        <v>2210</v>
      </c>
    </row>
    <row r="35" spans="1:17">
      <c r="A35" s="52" t="s">
        <v>110</v>
      </c>
      <c r="B35" s="53">
        <v>0</v>
      </c>
      <c r="C35" s="54">
        <v>2</v>
      </c>
      <c r="D35" s="53">
        <v>30</v>
      </c>
      <c r="E35" s="53">
        <v>1</v>
      </c>
      <c r="F35" s="53">
        <v>2</v>
      </c>
      <c r="G35" s="53">
        <v>0</v>
      </c>
      <c r="H35" s="53">
        <v>0</v>
      </c>
      <c r="I35" s="53">
        <v>0</v>
      </c>
      <c r="J35" s="53">
        <v>2</v>
      </c>
      <c r="K35" s="53">
        <v>3</v>
      </c>
      <c r="L35" s="53">
        <v>3</v>
      </c>
      <c r="M35" s="53">
        <v>0</v>
      </c>
      <c r="N35" s="53">
        <v>0</v>
      </c>
      <c r="O35" s="53">
        <v>3</v>
      </c>
      <c r="P35" s="53">
        <v>0</v>
      </c>
      <c r="Q35" s="55">
        <v>46</v>
      </c>
    </row>
    <row r="36" spans="1:17">
      <c r="A36" s="52" t="s">
        <v>111</v>
      </c>
      <c r="B36" s="53">
        <v>20</v>
      </c>
      <c r="C36" s="54">
        <v>11</v>
      </c>
      <c r="D36" s="53">
        <v>316</v>
      </c>
      <c r="E36" s="53">
        <v>43</v>
      </c>
      <c r="F36" s="53">
        <v>5</v>
      </c>
      <c r="G36" s="53">
        <v>23</v>
      </c>
      <c r="H36" s="53">
        <v>10</v>
      </c>
      <c r="I36" s="53">
        <v>7</v>
      </c>
      <c r="J36" s="53">
        <v>5</v>
      </c>
      <c r="K36" s="53">
        <v>26</v>
      </c>
      <c r="L36" s="53">
        <v>3</v>
      </c>
      <c r="M36" s="53">
        <v>1</v>
      </c>
      <c r="N36" s="53">
        <v>4</v>
      </c>
      <c r="O36" s="53">
        <v>7</v>
      </c>
      <c r="P36" s="53">
        <v>27</v>
      </c>
      <c r="Q36" s="55">
        <v>508</v>
      </c>
    </row>
    <row r="37" spans="1:17">
      <c r="A37" s="74" t="s">
        <v>1</v>
      </c>
      <c r="B37" s="75">
        <v>3691</v>
      </c>
      <c r="C37" s="75">
        <v>2531</v>
      </c>
      <c r="D37" s="75">
        <v>17370</v>
      </c>
      <c r="E37" s="75">
        <v>391</v>
      </c>
      <c r="F37" s="75">
        <v>2176</v>
      </c>
      <c r="G37" s="75">
        <v>1822</v>
      </c>
      <c r="H37" s="75">
        <v>2101</v>
      </c>
      <c r="I37" s="75">
        <v>720</v>
      </c>
      <c r="J37" s="75">
        <v>1554</v>
      </c>
      <c r="K37" s="75">
        <v>3827</v>
      </c>
      <c r="L37" s="75">
        <v>1992</v>
      </c>
      <c r="M37" s="75">
        <v>510</v>
      </c>
      <c r="N37" s="75">
        <v>573</v>
      </c>
      <c r="O37" s="75">
        <v>2647</v>
      </c>
      <c r="P37" s="75">
        <v>4344</v>
      </c>
      <c r="Q37" s="55">
        <v>46249</v>
      </c>
    </row>
    <row r="38" spans="1:17" ht="34.799999999999997" thickBot="1">
      <c r="A38" s="76" t="s">
        <v>344</v>
      </c>
      <c r="B38" s="77">
        <f>B7/B37</f>
        <v>0.26605256028176644</v>
      </c>
      <c r="C38" s="77">
        <f>C5/C37</f>
        <v>0.77123666534966417</v>
      </c>
      <c r="D38" s="78"/>
      <c r="E38" s="78"/>
      <c r="F38" s="77">
        <f>F6/F37</f>
        <v>0.41176470588235292</v>
      </c>
      <c r="G38" s="77">
        <f>G22/G37</f>
        <v>0.50658616904500553</v>
      </c>
      <c r="H38" s="78"/>
      <c r="I38" s="77">
        <f>I33/I37</f>
        <v>0.91666666666666663</v>
      </c>
      <c r="J38" s="77">
        <f>J21/J37</f>
        <v>0.81660231660231664</v>
      </c>
      <c r="K38" s="78"/>
      <c r="L38" s="77">
        <f>L29/L37</f>
        <v>0.72891566265060237</v>
      </c>
      <c r="M38" s="77">
        <f>M15/M37</f>
        <v>0.63725490196078427</v>
      </c>
      <c r="N38" s="78"/>
      <c r="O38" s="78"/>
      <c r="P38" s="78"/>
      <c r="Q38" s="79"/>
    </row>
    <row r="39" spans="1:17">
      <c r="A39" s="10"/>
      <c r="B39" s="26"/>
      <c r="C39" s="26"/>
      <c r="D39" s="26"/>
      <c r="E39" s="26"/>
      <c r="F39" s="26"/>
      <c r="G39" s="26"/>
      <c r="H39" s="26"/>
      <c r="I39" s="26"/>
      <c r="J39" s="26"/>
      <c r="K39" s="26"/>
      <c r="L39" s="26"/>
      <c r="M39" s="26"/>
      <c r="N39" s="26"/>
      <c r="O39" s="26"/>
      <c r="P39" s="26"/>
      <c r="Q39" s="80"/>
    </row>
    <row r="40" spans="1:17">
      <c r="A40" s="10"/>
      <c r="B40" s="26"/>
      <c r="C40" s="26"/>
      <c r="D40" s="26"/>
      <c r="E40" s="26"/>
      <c r="F40" s="26"/>
      <c r="G40" s="26"/>
      <c r="H40" s="26"/>
      <c r="I40" s="26"/>
      <c r="J40" s="26"/>
      <c r="K40" s="26"/>
      <c r="L40" s="26"/>
      <c r="M40" s="26"/>
      <c r="N40" s="26"/>
      <c r="O40" s="26"/>
      <c r="P40" s="26"/>
      <c r="Q40" s="80"/>
    </row>
    <row r="41" spans="1:17">
      <c r="A41" s="10"/>
      <c r="B41" s="26"/>
      <c r="C41" s="26"/>
      <c r="D41" s="26"/>
      <c r="E41" s="26"/>
      <c r="F41" s="26"/>
      <c r="G41" s="26"/>
      <c r="H41" s="26"/>
      <c r="I41" s="26"/>
      <c r="J41" s="26"/>
      <c r="K41" s="26"/>
      <c r="L41" s="26"/>
      <c r="M41" s="26"/>
      <c r="N41" s="26"/>
      <c r="O41" s="26"/>
      <c r="P41" s="26"/>
      <c r="Q41" s="80"/>
    </row>
    <row r="42" spans="1:17">
      <c r="A42" s="10"/>
      <c r="B42" s="81"/>
      <c r="C42" s="81"/>
      <c r="D42" s="81"/>
      <c r="E42" s="81"/>
      <c r="F42" s="81"/>
      <c r="G42" s="81"/>
      <c r="H42" s="81"/>
      <c r="I42" s="81"/>
      <c r="J42" s="81"/>
      <c r="K42" s="81"/>
      <c r="L42" s="81"/>
      <c r="M42" s="81"/>
      <c r="N42" s="81"/>
      <c r="O42" s="81"/>
      <c r="P42" s="81"/>
      <c r="Q42" s="82"/>
    </row>
    <row r="43" spans="1:17">
      <c r="A43" s="10"/>
      <c r="B43" s="81"/>
      <c r="C43" s="81"/>
      <c r="D43" s="81"/>
      <c r="E43" s="81"/>
      <c r="F43" s="81"/>
      <c r="G43" s="81"/>
      <c r="H43" s="81"/>
      <c r="I43" s="81"/>
      <c r="J43" s="81"/>
      <c r="K43" s="81"/>
      <c r="L43" s="81"/>
      <c r="M43" s="81"/>
      <c r="N43" s="81"/>
      <c r="O43" s="81"/>
      <c r="P43" s="81"/>
      <c r="Q43" s="82"/>
    </row>
    <row r="44" spans="1:17">
      <c r="A44" s="10"/>
      <c r="B44" s="83"/>
      <c r="C44" s="83"/>
      <c r="D44" s="83"/>
      <c r="E44" s="83"/>
      <c r="F44" s="83"/>
      <c r="G44" s="83"/>
      <c r="H44" s="83"/>
      <c r="I44" s="83"/>
      <c r="J44" s="83"/>
      <c r="K44" s="83"/>
      <c r="L44" s="83"/>
      <c r="M44" s="83"/>
      <c r="N44" s="83"/>
      <c r="O44" s="83"/>
      <c r="P44" s="83"/>
      <c r="Q44" s="82"/>
    </row>
    <row r="45" spans="1:17">
      <c r="A45" s="12"/>
      <c r="B45" s="12"/>
      <c r="C45" s="12"/>
      <c r="D45" s="12"/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12"/>
      <c r="P45" s="12"/>
      <c r="Q45" s="84"/>
    </row>
  </sheetData>
  <mergeCells count="1">
    <mergeCell ref="A1:Q1"/>
  </mergeCells>
  <printOptions horizontalCentered="1"/>
  <pageMargins left="0.78740157480314965" right="0.19685039370078741" top="0.46" bottom="0" header="0.11811023622047245" footer="0.17"/>
  <pageSetup paperSize="9" scale="99"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19"/>
  <sheetViews>
    <sheetView zoomScaleNormal="100" workbookViewId="0">
      <selection activeCell="U11" sqref="U11"/>
    </sheetView>
  </sheetViews>
  <sheetFormatPr baseColWidth="10" defaultColWidth="11.44140625" defaultRowHeight="13.2"/>
  <cols>
    <col min="1" max="1" width="18.6640625" style="40" bestFit="1" customWidth="1"/>
    <col min="2" max="9" width="7.6640625" style="40" customWidth="1"/>
    <col min="10" max="10" width="1.88671875" style="12" customWidth="1"/>
    <col min="11" max="12" width="7.6640625" style="40" customWidth="1"/>
    <col min="13" max="13" width="1.88671875" style="12" customWidth="1"/>
    <col min="14" max="14" width="5.21875" style="12" customWidth="1"/>
    <col min="15" max="15" width="6.109375" style="12" customWidth="1"/>
    <col min="16" max="16" width="1.88671875" style="12" customWidth="1"/>
    <col min="17" max="17" width="7" style="40" customWidth="1"/>
    <col min="18" max="18" width="6.88671875" style="40" customWidth="1"/>
    <col min="19" max="19" width="1.88671875" style="12" customWidth="1"/>
    <col min="20" max="20" width="8" style="40" customWidth="1"/>
    <col min="21" max="22" width="5.5546875" style="40" bestFit="1" customWidth="1"/>
    <col min="23" max="23" width="4" style="40" bestFit="1" customWidth="1"/>
    <col min="24" max="25" width="5.5546875" style="40" bestFit="1" customWidth="1"/>
    <col min="26" max="26" width="5.44140625" style="40" bestFit="1" customWidth="1"/>
    <col min="27" max="27" width="6.109375" style="40" bestFit="1" customWidth="1"/>
    <col min="28" max="28" width="5.5546875" style="40" bestFit="1" customWidth="1"/>
    <col min="29" max="29" width="5.5546875" style="40" customWidth="1"/>
    <col min="30" max="30" width="6.5546875" style="40" bestFit="1" customWidth="1"/>
    <col min="31" max="16384" width="11.44140625" style="40"/>
  </cols>
  <sheetData>
    <row r="1" spans="1:30" ht="26.25" customHeight="1">
      <c r="A1" s="483" t="s">
        <v>345</v>
      </c>
      <c r="B1" s="483"/>
      <c r="C1" s="483"/>
      <c r="D1" s="483"/>
      <c r="E1" s="483"/>
      <c r="F1" s="483"/>
      <c r="G1" s="483"/>
      <c r="H1" s="483"/>
      <c r="I1" s="483"/>
      <c r="J1" s="483"/>
      <c r="K1" s="483"/>
      <c r="L1" s="483"/>
      <c r="M1" s="483"/>
      <c r="N1" s="483"/>
      <c r="O1" s="483"/>
      <c r="P1" s="483"/>
      <c r="Q1" s="483"/>
      <c r="R1" s="483"/>
      <c r="S1" s="483"/>
      <c r="T1" s="483"/>
      <c r="U1" s="86"/>
      <c r="V1" s="86"/>
      <c r="W1" s="86"/>
      <c r="X1" s="86"/>
      <c r="Y1" s="86"/>
      <c r="Z1" s="86"/>
      <c r="AA1" s="86"/>
      <c r="AB1" s="86"/>
      <c r="AC1" s="86"/>
      <c r="AD1" s="86"/>
    </row>
    <row r="2" spans="1:30">
      <c r="A2" s="28"/>
    </row>
    <row r="3" spans="1:30" ht="45" customHeight="1">
      <c r="A3" s="87"/>
      <c r="B3" s="484" t="s">
        <v>112</v>
      </c>
      <c r="C3" s="485"/>
      <c r="D3" s="484" t="s">
        <v>113</v>
      </c>
      <c r="E3" s="485"/>
      <c r="F3" s="484" t="s">
        <v>114</v>
      </c>
      <c r="G3" s="485"/>
      <c r="H3" s="484" t="s">
        <v>115</v>
      </c>
      <c r="I3" s="485"/>
      <c r="J3" s="88"/>
      <c r="K3" s="486" t="s">
        <v>116</v>
      </c>
      <c r="L3" s="487"/>
      <c r="M3" s="88"/>
      <c r="N3" s="488" t="s">
        <v>110</v>
      </c>
      <c r="O3" s="489"/>
      <c r="P3" s="88"/>
      <c r="Q3" s="490" t="s">
        <v>117</v>
      </c>
      <c r="R3" s="491"/>
      <c r="S3" s="88"/>
      <c r="T3" s="89" t="s">
        <v>118</v>
      </c>
    </row>
    <row r="4" spans="1:30" ht="16.5" customHeight="1">
      <c r="A4" s="90" t="s">
        <v>90</v>
      </c>
      <c r="B4" s="291">
        <v>677</v>
      </c>
      <c r="C4" s="292">
        <f>B4/T4</f>
        <v>0.18341912760769438</v>
      </c>
      <c r="D4" s="291">
        <v>1229</v>
      </c>
      <c r="E4" s="292">
        <f>D4/T4</f>
        <v>0.33297209428339203</v>
      </c>
      <c r="F4" s="291">
        <v>1147</v>
      </c>
      <c r="G4" s="292">
        <f>F4/T4</f>
        <v>0.31075589271200216</v>
      </c>
      <c r="H4" s="293">
        <f>B4+D4+F4</f>
        <v>3053</v>
      </c>
      <c r="I4" s="294">
        <f>H4/T4</f>
        <v>0.82714711460308854</v>
      </c>
      <c r="J4" s="295"/>
      <c r="K4" s="291">
        <v>618</v>
      </c>
      <c r="L4" s="292">
        <f>K4/T4</f>
        <v>0.16743429964779194</v>
      </c>
      <c r="M4" s="296"/>
      <c r="N4" s="291">
        <v>0</v>
      </c>
      <c r="O4" s="292">
        <f>N4/T4</f>
        <v>0</v>
      </c>
      <c r="P4" s="296"/>
      <c r="Q4" s="291">
        <v>20</v>
      </c>
      <c r="R4" s="292">
        <f>Q4/T4</f>
        <v>5.4185857491194801E-3</v>
      </c>
      <c r="S4" s="296"/>
      <c r="T4" s="297">
        <f>H4+K4+N4+Q4</f>
        <v>3691</v>
      </c>
    </row>
    <row r="5" spans="1:30" ht="16.5" customHeight="1">
      <c r="A5" s="90" t="s">
        <v>89</v>
      </c>
      <c r="B5" s="291">
        <v>355</v>
      </c>
      <c r="C5" s="292">
        <f t="shared" ref="C5:C19" si="0">B5/T5</f>
        <v>0.14026076649545635</v>
      </c>
      <c r="D5" s="291">
        <v>1983</v>
      </c>
      <c r="E5" s="292">
        <f t="shared" ref="E5:E18" si="1">D5/T5</f>
        <v>0.78348478862109838</v>
      </c>
      <c r="F5" s="291">
        <v>140</v>
      </c>
      <c r="G5" s="292">
        <f t="shared" ref="G5:G19" si="2">F5/T5</f>
        <v>5.5314105096799682E-2</v>
      </c>
      <c r="H5" s="293">
        <f t="shared" ref="H5:H19" si="3">B5+D5+F5</f>
        <v>2478</v>
      </c>
      <c r="I5" s="294">
        <f t="shared" ref="I5:I19" si="4">H5/T5</f>
        <v>0.97905966021335444</v>
      </c>
      <c r="J5" s="295"/>
      <c r="K5" s="291">
        <v>40</v>
      </c>
      <c r="L5" s="292">
        <f t="shared" ref="L5:L19" si="5">K5/T5</f>
        <v>1.5804030027657054E-2</v>
      </c>
      <c r="M5" s="296"/>
      <c r="N5" s="291">
        <v>2</v>
      </c>
      <c r="O5" s="292">
        <f t="shared" ref="O5:O19" si="6">N5/T5</f>
        <v>7.9020150138285259E-4</v>
      </c>
      <c r="P5" s="296"/>
      <c r="Q5" s="291">
        <v>11</v>
      </c>
      <c r="R5" s="292">
        <f t="shared" ref="R5:R19" si="7">Q5/T5</f>
        <v>4.3461082576056898E-3</v>
      </c>
      <c r="S5" s="296"/>
      <c r="T5" s="297">
        <f t="shared" ref="T5:T19" si="8">H5+K5+N5+Q5</f>
        <v>2531</v>
      </c>
      <c r="AA5" s="2"/>
    </row>
    <row r="6" spans="1:30" ht="16.5" customHeight="1">
      <c r="A6" s="90" t="s">
        <v>19</v>
      </c>
      <c r="B6" s="291">
        <v>14749</v>
      </c>
      <c r="C6" s="292">
        <f t="shared" si="0"/>
        <v>0.8491076568796776</v>
      </c>
      <c r="D6" s="291">
        <v>594</v>
      </c>
      <c r="E6" s="292">
        <f t="shared" si="1"/>
        <v>3.4196891191709843E-2</v>
      </c>
      <c r="F6" s="291">
        <v>788</v>
      </c>
      <c r="G6" s="292">
        <f t="shared" si="2"/>
        <v>4.5365572826712726E-2</v>
      </c>
      <c r="H6" s="293">
        <f t="shared" si="3"/>
        <v>16131</v>
      </c>
      <c r="I6" s="294">
        <f t="shared" si="4"/>
        <v>0.92867012089810019</v>
      </c>
      <c r="J6" s="295"/>
      <c r="K6" s="291">
        <v>893</v>
      </c>
      <c r="L6" s="292">
        <f t="shared" si="5"/>
        <v>5.1410477835348301E-2</v>
      </c>
      <c r="M6" s="296"/>
      <c r="N6" s="291">
        <v>30</v>
      </c>
      <c r="O6" s="292">
        <f t="shared" si="6"/>
        <v>1.7271157167530224E-3</v>
      </c>
      <c r="P6" s="296"/>
      <c r="Q6" s="291">
        <v>316</v>
      </c>
      <c r="R6" s="292">
        <f t="shared" si="7"/>
        <v>1.8192285549798504E-2</v>
      </c>
      <c r="S6" s="296"/>
      <c r="T6" s="297">
        <f t="shared" si="8"/>
        <v>17370</v>
      </c>
    </row>
    <row r="7" spans="1:30" ht="16.5" customHeight="1">
      <c r="A7" s="90" t="s">
        <v>16</v>
      </c>
      <c r="B7" s="291">
        <v>280</v>
      </c>
      <c r="C7" s="292">
        <f t="shared" si="0"/>
        <v>0.71611253196930946</v>
      </c>
      <c r="D7" s="291">
        <v>21</v>
      </c>
      <c r="E7" s="292">
        <f t="shared" si="1"/>
        <v>5.3708439897698211E-2</v>
      </c>
      <c r="F7" s="291">
        <v>31</v>
      </c>
      <c r="G7" s="292">
        <f t="shared" si="2"/>
        <v>7.9283887468030695E-2</v>
      </c>
      <c r="H7" s="293">
        <f t="shared" si="3"/>
        <v>332</v>
      </c>
      <c r="I7" s="294">
        <f t="shared" si="4"/>
        <v>0.84910485933503832</v>
      </c>
      <c r="J7" s="295"/>
      <c r="K7" s="291">
        <v>15</v>
      </c>
      <c r="L7" s="292">
        <f t="shared" si="5"/>
        <v>3.8363171355498722E-2</v>
      </c>
      <c r="M7" s="296"/>
      <c r="N7" s="291">
        <v>1</v>
      </c>
      <c r="O7" s="292">
        <f t="shared" si="6"/>
        <v>2.5575447570332483E-3</v>
      </c>
      <c r="P7" s="296"/>
      <c r="Q7" s="291">
        <v>43</v>
      </c>
      <c r="R7" s="292">
        <f t="shared" si="7"/>
        <v>0.10997442455242967</v>
      </c>
      <c r="S7" s="296"/>
      <c r="T7" s="297">
        <f>H7+K7+N7+Q7</f>
        <v>391</v>
      </c>
    </row>
    <row r="8" spans="1:30" ht="16.5" customHeight="1">
      <c r="A8" s="90" t="s">
        <v>88</v>
      </c>
      <c r="B8" s="291">
        <v>90</v>
      </c>
      <c r="C8" s="292">
        <f t="shared" si="0"/>
        <v>4.1360294117647058E-2</v>
      </c>
      <c r="D8" s="291">
        <v>934</v>
      </c>
      <c r="E8" s="292">
        <f t="shared" si="1"/>
        <v>0.42922794117647056</v>
      </c>
      <c r="F8" s="291">
        <v>1012</v>
      </c>
      <c r="G8" s="292">
        <f t="shared" si="2"/>
        <v>0.46507352941176472</v>
      </c>
      <c r="H8" s="293">
        <f t="shared" si="3"/>
        <v>2036</v>
      </c>
      <c r="I8" s="294">
        <f t="shared" si="4"/>
        <v>0.93566176470588236</v>
      </c>
      <c r="J8" s="295"/>
      <c r="K8" s="291">
        <v>133</v>
      </c>
      <c r="L8" s="292">
        <f t="shared" si="5"/>
        <v>6.1121323529411763E-2</v>
      </c>
      <c r="M8" s="296"/>
      <c r="N8" s="291">
        <v>2</v>
      </c>
      <c r="O8" s="292">
        <f t="shared" si="6"/>
        <v>9.1911764705882352E-4</v>
      </c>
      <c r="P8" s="296"/>
      <c r="Q8" s="291">
        <v>5</v>
      </c>
      <c r="R8" s="292">
        <f t="shared" si="7"/>
        <v>2.2977941176470589E-3</v>
      </c>
      <c r="S8" s="296"/>
      <c r="T8" s="297">
        <f t="shared" si="8"/>
        <v>2176</v>
      </c>
    </row>
    <row r="9" spans="1:30" ht="16.5" customHeight="1">
      <c r="A9" s="90" t="s">
        <v>17</v>
      </c>
      <c r="B9" s="291">
        <v>81</v>
      </c>
      <c r="C9" s="292">
        <f t="shared" si="0"/>
        <v>4.4456641053787049E-2</v>
      </c>
      <c r="D9" s="291">
        <v>955</v>
      </c>
      <c r="E9" s="292">
        <f t="shared" si="1"/>
        <v>0.52414928649835346</v>
      </c>
      <c r="F9" s="291">
        <v>678</v>
      </c>
      <c r="G9" s="292">
        <f t="shared" si="2"/>
        <v>0.37211855104281011</v>
      </c>
      <c r="H9" s="293">
        <f t="shared" si="3"/>
        <v>1714</v>
      </c>
      <c r="I9" s="294">
        <f t="shared" si="4"/>
        <v>0.94072447859495056</v>
      </c>
      <c r="J9" s="295"/>
      <c r="K9" s="291">
        <v>85</v>
      </c>
      <c r="L9" s="292">
        <f t="shared" si="5"/>
        <v>4.6652030735455541E-2</v>
      </c>
      <c r="M9" s="296"/>
      <c r="N9" s="291">
        <v>0</v>
      </c>
      <c r="O9" s="292">
        <f t="shared" si="6"/>
        <v>0</v>
      </c>
      <c r="P9" s="296"/>
      <c r="Q9" s="291">
        <v>23</v>
      </c>
      <c r="R9" s="292">
        <f t="shared" si="7"/>
        <v>1.2623490669593854E-2</v>
      </c>
      <c r="S9" s="296"/>
      <c r="T9" s="297">
        <f t="shared" si="8"/>
        <v>1822</v>
      </c>
    </row>
    <row r="10" spans="1:30" ht="16.5" customHeight="1">
      <c r="A10" s="90" t="s">
        <v>86</v>
      </c>
      <c r="B10" s="291">
        <v>1882</v>
      </c>
      <c r="C10" s="292">
        <f t="shared" si="0"/>
        <v>0.89576392194193244</v>
      </c>
      <c r="D10" s="291">
        <v>60</v>
      </c>
      <c r="E10" s="292">
        <f t="shared" si="1"/>
        <v>2.8557829604950024E-2</v>
      </c>
      <c r="F10" s="291">
        <v>76</v>
      </c>
      <c r="G10" s="292">
        <f t="shared" si="2"/>
        <v>3.6173250832936696E-2</v>
      </c>
      <c r="H10" s="293">
        <f t="shared" si="3"/>
        <v>2018</v>
      </c>
      <c r="I10" s="294">
        <f t="shared" si="4"/>
        <v>0.96049500237981911</v>
      </c>
      <c r="J10" s="295"/>
      <c r="K10" s="291">
        <v>73</v>
      </c>
      <c r="L10" s="292">
        <f t="shared" si="5"/>
        <v>3.4745359352689194E-2</v>
      </c>
      <c r="M10" s="296"/>
      <c r="N10" s="291">
        <v>0</v>
      </c>
      <c r="O10" s="292">
        <f t="shared" si="6"/>
        <v>0</v>
      </c>
      <c r="P10" s="296"/>
      <c r="Q10" s="291">
        <v>10</v>
      </c>
      <c r="R10" s="292">
        <f t="shared" si="7"/>
        <v>4.7596382674916704E-3</v>
      </c>
      <c r="S10" s="296"/>
      <c r="T10" s="297">
        <f t="shared" si="8"/>
        <v>2101</v>
      </c>
    </row>
    <row r="11" spans="1:30" ht="16.5" customHeight="1">
      <c r="A11" s="90" t="s">
        <v>91</v>
      </c>
      <c r="B11" s="291">
        <v>15</v>
      </c>
      <c r="C11" s="292">
        <f t="shared" si="0"/>
        <v>2.0833333333333332E-2</v>
      </c>
      <c r="D11" s="291">
        <v>668</v>
      </c>
      <c r="E11" s="292">
        <f t="shared" si="1"/>
        <v>0.92777777777777781</v>
      </c>
      <c r="F11" s="291">
        <v>10</v>
      </c>
      <c r="G11" s="292">
        <f t="shared" si="2"/>
        <v>1.3888888888888888E-2</v>
      </c>
      <c r="H11" s="293">
        <f t="shared" si="3"/>
        <v>693</v>
      </c>
      <c r="I11" s="294">
        <f t="shared" si="4"/>
        <v>0.96250000000000002</v>
      </c>
      <c r="J11" s="295"/>
      <c r="K11" s="291">
        <v>20</v>
      </c>
      <c r="L11" s="292">
        <f t="shared" si="5"/>
        <v>2.7777777777777776E-2</v>
      </c>
      <c r="M11" s="296"/>
      <c r="N11" s="291">
        <v>0</v>
      </c>
      <c r="O11" s="292">
        <f t="shared" si="6"/>
        <v>0</v>
      </c>
      <c r="P11" s="296"/>
      <c r="Q11" s="291">
        <v>7</v>
      </c>
      <c r="R11" s="292">
        <f t="shared" si="7"/>
        <v>9.7222222222222224E-3</v>
      </c>
      <c r="S11" s="296"/>
      <c r="T11" s="297">
        <f t="shared" si="8"/>
        <v>720</v>
      </c>
    </row>
    <row r="12" spans="1:30" ht="16.5" customHeight="1">
      <c r="A12" s="90" t="s">
        <v>92</v>
      </c>
      <c r="B12" s="291">
        <v>104</v>
      </c>
      <c r="C12" s="292">
        <f t="shared" si="0"/>
        <v>6.6924066924066924E-2</v>
      </c>
      <c r="D12" s="291">
        <v>1292</v>
      </c>
      <c r="E12" s="292">
        <f t="shared" si="1"/>
        <v>0.83140283140283144</v>
      </c>
      <c r="F12" s="291">
        <v>106</v>
      </c>
      <c r="G12" s="292">
        <f t="shared" si="2"/>
        <v>6.8211068211068204E-2</v>
      </c>
      <c r="H12" s="293">
        <f t="shared" si="3"/>
        <v>1502</v>
      </c>
      <c r="I12" s="294">
        <f t="shared" si="4"/>
        <v>0.96653796653796653</v>
      </c>
      <c r="J12" s="295"/>
      <c r="K12" s="291">
        <v>45</v>
      </c>
      <c r="L12" s="292">
        <f t="shared" si="5"/>
        <v>2.8957528957528959E-2</v>
      </c>
      <c r="M12" s="296"/>
      <c r="N12" s="291">
        <v>2</v>
      </c>
      <c r="O12" s="292">
        <f t="shared" si="6"/>
        <v>1.287001287001287E-3</v>
      </c>
      <c r="P12" s="296"/>
      <c r="Q12" s="291">
        <v>5</v>
      </c>
      <c r="R12" s="292">
        <f t="shared" si="7"/>
        <v>3.2175032175032173E-3</v>
      </c>
      <c r="S12" s="296"/>
      <c r="T12" s="297">
        <f t="shared" si="8"/>
        <v>1554</v>
      </c>
    </row>
    <row r="13" spans="1:30" ht="16.5" customHeight="1">
      <c r="A13" s="90" t="s">
        <v>85</v>
      </c>
      <c r="B13" s="291">
        <v>3162</v>
      </c>
      <c r="C13" s="292">
        <f t="shared" si="0"/>
        <v>0.82623464854977791</v>
      </c>
      <c r="D13" s="291">
        <v>53</v>
      </c>
      <c r="E13" s="292">
        <f t="shared" si="1"/>
        <v>1.3848967859942513E-2</v>
      </c>
      <c r="F13" s="291">
        <v>434</v>
      </c>
      <c r="G13" s="292">
        <f t="shared" si="2"/>
        <v>0.11340475568330285</v>
      </c>
      <c r="H13" s="293">
        <f t="shared" si="3"/>
        <v>3649</v>
      </c>
      <c r="I13" s="294">
        <f t="shared" si="4"/>
        <v>0.95348837209302328</v>
      </c>
      <c r="J13" s="295"/>
      <c r="K13" s="291">
        <v>149</v>
      </c>
      <c r="L13" s="292">
        <f t="shared" si="5"/>
        <v>3.8933890776064801E-2</v>
      </c>
      <c r="M13" s="296"/>
      <c r="N13" s="291">
        <v>3</v>
      </c>
      <c r="O13" s="292">
        <f t="shared" si="6"/>
        <v>7.8390384112882151E-4</v>
      </c>
      <c r="P13" s="296"/>
      <c r="Q13" s="291">
        <v>26</v>
      </c>
      <c r="R13" s="292">
        <f t="shared" si="7"/>
        <v>6.7938332897831202E-3</v>
      </c>
      <c r="S13" s="296"/>
      <c r="T13" s="297">
        <f t="shared" si="8"/>
        <v>3827</v>
      </c>
    </row>
    <row r="14" spans="1:30" ht="16.5" customHeight="1">
      <c r="A14" s="90" t="s">
        <v>93</v>
      </c>
      <c r="B14" s="291">
        <v>300</v>
      </c>
      <c r="C14" s="292">
        <f t="shared" si="0"/>
        <v>0.15060240963855423</v>
      </c>
      <c r="D14" s="291">
        <v>1501</v>
      </c>
      <c r="E14" s="292">
        <f t="shared" si="1"/>
        <v>0.75351405622489964</v>
      </c>
      <c r="F14" s="291">
        <v>139</v>
      </c>
      <c r="G14" s="292">
        <f t="shared" si="2"/>
        <v>6.9779116465863447E-2</v>
      </c>
      <c r="H14" s="293">
        <f t="shared" si="3"/>
        <v>1940</v>
      </c>
      <c r="I14" s="294">
        <f t="shared" si="4"/>
        <v>0.97389558232931728</v>
      </c>
      <c r="J14" s="295"/>
      <c r="K14" s="291">
        <v>46</v>
      </c>
      <c r="L14" s="292">
        <f t="shared" si="5"/>
        <v>2.3092369477911646E-2</v>
      </c>
      <c r="M14" s="296"/>
      <c r="N14" s="291">
        <v>3</v>
      </c>
      <c r="O14" s="292">
        <f t="shared" si="6"/>
        <v>1.5060240963855422E-3</v>
      </c>
      <c r="P14" s="296"/>
      <c r="Q14" s="291">
        <v>3</v>
      </c>
      <c r="R14" s="292">
        <f t="shared" si="7"/>
        <v>1.5060240963855422E-3</v>
      </c>
      <c r="S14" s="296"/>
      <c r="T14" s="297">
        <f t="shared" si="8"/>
        <v>1992</v>
      </c>
    </row>
    <row r="15" spans="1:30" ht="16.5" customHeight="1">
      <c r="A15" s="90" t="s">
        <v>21</v>
      </c>
      <c r="B15" s="291">
        <v>73</v>
      </c>
      <c r="C15" s="292">
        <f t="shared" si="0"/>
        <v>0.14313725490196078</v>
      </c>
      <c r="D15" s="291">
        <v>350</v>
      </c>
      <c r="E15" s="292">
        <f t="shared" si="1"/>
        <v>0.68627450980392157</v>
      </c>
      <c r="F15" s="291">
        <v>71</v>
      </c>
      <c r="G15" s="292">
        <f t="shared" si="2"/>
        <v>0.13921568627450981</v>
      </c>
      <c r="H15" s="293">
        <f t="shared" si="3"/>
        <v>494</v>
      </c>
      <c r="I15" s="294">
        <f t="shared" si="4"/>
        <v>0.96862745098039216</v>
      </c>
      <c r="J15" s="295"/>
      <c r="K15" s="291">
        <v>15</v>
      </c>
      <c r="L15" s="292">
        <f t="shared" si="5"/>
        <v>2.9411764705882353E-2</v>
      </c>
      <c r="M15" s="296"/>
      <c r="N15" s="291">
        <v>0</v>
      </c>
      <c r="O15" s="292">
        <f t="shared" si="6"/>
        <v>0</v>
      </c>
      <c r="P15" s="296"/>
      <c r="Q15" s="291">
        <v>1</v>
      </c>
      <c r="R15" s="292">
        <f t="shared" si="7"/>
        <v>1.9607843137254902E-3</v>
      </c>
      <c r="S15" s="296"/>
      <c r="T15" s="297">
        <f t="shared" si="8"/>
        <v>510</v>
      </c>
    </row>
    <row r="16" spans="1:30" ht="16.5" customHeight="1">
      <c r="A16" s="90" t="s">
        <v>22</v>
      </c>
      <c r="B16" s="291">
        <v>546</v>
      </c>
      <c r="C16" s="292">
        <f t="shared" si="0"/>
        <v>0.95287958115183247</v>
      </c>
      <c r="D16" s="291">
        <v>9</v>
      </c>
      <c r="E16" s="292">
        <f t="shared" si="1"/>
        <v>1.5706806282722512E-2</v>
      </c>
      <c r="F16" s="291">
        <v>8</v>
      </c>
      <c r="G16" s="292">
        <f t="shared" si="2"/>
        <v>1.3961605584642234E-2</v>
      </c>
      <c r="H16" s="293">
        <f t="shared" si="3"/>
        <v>563</v>
      </c>
      <c r="I16" s="294">
        <f t="shared" si="4"/>
        <v>0.98254799301919715</v>
      </c>
      <c r="J16" s="295"/>
      <c r="K16" s="291">
        <v>6</v>
      </c>
      <c r="L16" s="292">
        <f t="shared" si="5"/>
        <v>1.0471204188481676E-2</v>
      </c>
      <c r="M16" s="296"/>
      <c r="N16" s="291">
        <v>0</v>
      </c>
      <c r="O16" s="292">
        <f t="shared" si="6"/>
        <v>0</v>
      </c>
      <c r="P16" s="296"/>
      <c r="Q16" s="291">
        <v>4</v>
      </c>
      <c r="R16" s="292">
        <f t="shared" si="7"/>
        <v>6.9808027923211171E-3</v>
      </c>
      <c r="S16" s="296"/>
      <c r="T16" s="297">
        <f t="shared" si="8"/>
        <v>573</v>
      </c>
    </row>
    <row r="17" spans="1:20" ht="16.5" customHeight="1">
      <c r="A17" s="90" t="s">
        <v>87</v>
      </c>
      <c r="B17" s="291">
        <v>2503</v>
      </c>
      <c r="C17" s="292">
        <f t="shared" si="0"/>
        <v>0.94559879108424627</v>
      </c>
      <c r="D17" s="291">
        <v>26</v>
      </c>
      <c r="E17" s="292">
        <f t="shared" si="1"/>
        <v>9.8224404986777484E-3</v>
      </c>
      <c r="F17" s="291">
        <v>71</v>
      </c>
      <c r="G17" s="292">
        <f t="shared" si="2"/>
        <v>2.6822818284850773E-2</v>
      </c>
      <c r="H17" s="293">
        <f t="shared" si="3"/>
        <v>2600</v>
      </c>
      <c r="I17" s="294">
        <f t="shared" si="4"/>
        <v>0.9822440498677748</v>
      </c>
      <c r="J17" s="295"/>
      <c r="K17" s="291">
        <v>37</v>
      </c>
      <c r="L17" s="292">
        <f t="shared" si="5"/>
        <v>1.3978088401964487E-2</v>
      </c>
      <c r="M17" s="296"/>
      <c r="N17" s="291">
        <v>3</v>
      </c>
      <c r="O17" s="292">
        <f t="shared" si="6"/>
        <v>1.1333585190782018E-3</v>
      </c>
      <c r="P17" s="296"/>
      <c r="Q17" s="291">
        <v>7</v>
      </c>
      <c r="R17" s="292">
        <f t="shared" si="7"/>
        <v>2.6445032111824707E-3</v>
      </c>
      <c r="S17" s="296"/>
      <c r="T17" s="297">
        <f t="shared" si="8"/>
        <v>2647</v>
      </c>
    </row>
    <row r="18" spans="1:20" ht="16.5" customHeight="1">
      <c r="A18" s="90" t="s">
        <v>84</v>
      </c>
      <c r="B18" s="291">
        <v>4166</v>
      </c>
      <c r="C18" s="292">
        <f t="shared" si="0"/>
        <v>0.95902394106813993</v>
      </c>
      <c r="D18" s="291">
        <v>62</v>
      </c>
      <c r="E18" s="292">
        <f t="shared" si="1"/>
        <v>1.427255985267035E-2</v>
      </c>
      <c r="F18" s="291">
        <v>54</v>
      </c>
      <c r="G18" s="292">
        <f t="shared" si="2"/>
        <v>1.2430939226519336E-2</v>
      </c>
      <c r="H18" s="293">
        <f t="shared" si="3"/>
        <v>4282</v>
      </c>
      <c r="I18" s="294">
        <f t="shared" si="4"/>
        <v>0.9857274401473296</v>
      </c>
      <c r="J18" s="295"/>
      <c r="K18" s="291">
        <v>35</v>
      </c>
      <c r="L18" s="292">
        <f t="shared" si="5"/>
        <v>8.0570902394106816E-3</v>
      </c>
      <c r="M18" s="296"/>
      <c r="N18" s="291">
        <v>0</v>
      </c>
      <c r="O18" s="292">
        <f t="shared" si="6"/>
        <v>0</v>
      </c>
      <c r="P18" s="296"/>
      <c r="Q18" s="291">
        <v>27</v>
      </c>
      <c r="R18" s="292">
        <f t="shared" si="7"/>
        <v>6.2154696132596682E-3</v>
      </c>
      <c r="S18" s="296"/>
      <c r="T18" s="297">
        <f t="shared" si="8"/>
        <v>4344</v>
      </c>
    </row>
    <row r="19" spans="1:20" ht="16.5" customHeight="1">
      <c r="A19" s="91" t="s">
        <v>23</v>
      </c>
      <c r="B19" s="298">
        <v>28983</v>
      </c>
      <c r="C19" s="299">
        <f t="shared" si="0"/>
        <v>0.62667300914614366</v>
      </c>
      <c r="D19" s="298">
        <v>9737</v>
      </c>
      <c r="E19" s="299">
        <f>D19/T19</f>
        <v>0.21053428182230968</v>
      </c>
      <c r="F19" s="298">
        <v>4765</v>
      </c>
      <c r="G19" s="299">
        <f t="shared" si="2"/>
        <v>0.10302925468658782</v>
      </c>
      <c r="H19" s="298">
        <f t="shared" si="3"/>
        <v>43485</v>
      </c>
      <c r="I19" s="299">
        <f t="shared" si="4"/>
        <v>0.94023654565504122</v>
      </c>
      <c r="J19" s="295"/>
      <c r="K19" s="300">
        <v>2210</v>
      </c>
      <c r="L19" s="301">
        <f t="shared" si="5"/>
        <v>4.7784816969015549E-2</v>
      </c>
      <c r="M19" s="295"/>
      <c r="N19" s="302">
        <v>46</v>
      </c>
      <c r="O19" s="303">
        <f t="shared" si="6"/>
        <v>9.9461609980756351E-4</v>
      </c>
      <c r="P19" s="295"/>
      <c r="Q19" s="304">
        <v>508</v>
      </c>
      <c r="R19" s="305">
        <f t="shared" si="7"/>
        <v>1.0984021276135699E-2</v>
      </c>
      <c r="S19" s="295"/>
      <c r="T19" s="297">
        <f t="shared" si="8"/>
        <v>46249</v>
      </c>
    </row>
  </sheetData>
  <mergeCells count="8">
    <mergeCell ref="A1:T1"/>
    <mergeCell ref="B3:C3"/>
    <mergeCell ref="D3:E3"/>
    <mergeCell ref="F3:G3"/>
    <mergeCell ref="H3:I3"/>
    <mergeCell ref="K3:L3"/>
    <mergeCell ref="N3:O3"/>
    <mergeCell ref="Q3:R3"/>
  </mergeCells>
  <printOptions horizontalCentered="1"/>
  <pageMargins left="0.78740157480314965" right="0.39370078740157483" top="0.47244094488188981" bottom="0.19685039370078741" header="0.11811023622047245" footer="0.51181102362204722"/>
  <pageSetup paperSize="9" orientation="landscape" r:id="rId1"/>
  <headerFooter alignWithMargins="0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15"/>
  <sheetViews>
    <sheetView zoomScale="85" zoomScaleNormal="85" workbookViewId="0">
      <selection activeCell="AE13" sqref="AE13"/>
    </sheetView>
  </sheetViews>
  <sheetFormatPr baseColWidth="10" defaultColWidth="11.44140625" defaultRowHeight="13.2"/>
  <cols>
    <col min="1" max="1" width="9.44140625" style="9" bestFit="1" customWidth="1"/>
    <col min="2" max="2" width="5.109375" style="9" bestFit="1" customWidth="1"/>
    <col min="3" max="3" width="4.33203125" style="9" bestFit="1" customWidth="1"/>
    <col min="4" max="4" width="5.109375" style="9" bestFit="1" customWidth="1"/>
    <col min="5" max="5" width="4.33203125" style="9" bestFit="1" customWidth="1"/>
    <col min="6" max="6" width="6" style="9" bestFit="1" customWidth="1"/>
    <col min="7" max="7" width="4.33203125" style="9" bestFit="1" customWidth="1"/>
    <col min="8" max="8" width="5.109375" style="9" bestFit="1" customWidth="1"/>
    <col min="9" max="9" width="4.33203125" style="9" bestFit="1" customWidth="1"/>
    <col min="10" max="10" width="5.109375" style="9" bestFit="1" customWidth="1"/>
    <col min="11" max="11" width="4.33203125" style="9" bestFit="1" customWidth="1"/>
    <col min="12" max="12" width="5.109375" style="9" bestFit="1" customWidth="1"/>
    <col min="13" max="13" width="4.33203125" style="9" bestFit="1" customWidth="1"/>
    <col min="14" max="14" width="3.6640625" style="9" bestFit="1" customWidth="1"/>
    <col min="15" max="15" width="4.33203125" style="9" bestFit="1" customWidth="1"/>
    <col min="16" max="16" width="5.109375" style="9" bestFit="1" customWidth="1"/>
    <col min="17" max="17" width="4.33203125" style="9" bestFit="1" customWidth="1"/>
    <col min="18" max="18" width="5.109375" style="9" bestFit="1" customWidth="1"/>
    <col min="19" max="19" width="4.33203125" style="9" bestFit="1" customWidth="1"/>
    <col min="20" max="20" width="5.109375" style="9" bestFit="1" customWidth="1"/>
    <col min="21" max="21" width="4.33203125" style="9" bestFit="1" customWidth="1"/>
    <col min="22" max="22" width="3.6640625" style="9" bestFit="1" customWidth="1"/>
    <col min="23" max="23" width="4.33203125" style="9" bestFit="1" customWidth="1"/>
    <col min="24" max="24" width="4.33203125" style="9" customWidth="1"/>
    <col min="25" max="25" width="4.33203125" style="9" bestFit="1" customWidth="1"/>
    <col min="26" max="26" width="5.109375" style="9" bestFit="1" customWidth="1"/>
    <col min="27" max="27" width="4.33203125" style="9" bestFit="1" customWidth="1"/>
    <col min="28" max="28" width="5.109375" style="9" bestFit="1" customWidth="1"/>
    <col min="29" max="29" width="4.33203125" style="9" bestFit="1" customWidth="1"/>
    <col min="30" max="30" width="6" style="9" bestFit="1" customWidth="1"/>
    <col min="31" max="31" width="5.5546875" style="9" bestFit="1" customWidth="1"/>
    <col min="32" max="32" width="3" style="9" customWidth="1"/>
    <col min="33" max="16384" width="11.44140625" style="9"/>
  </cols>
  <sheetData>
    <row r="1" spans="1:32" ht="26.25" customHeight="1">
      <c r="A1" s="480" t="s">
        <v>293</v>
      </c>
      <c r="B1" s="480"/>
      <c r="C1" s="480"/>
      <c r="D1" s="480"/>
      <c r="E1" s="480"/>
      <c r="F1" s="480"/>
      <c r="G1" s="480"/>
      <c r="H1" s="480"/>
      <c r="I1" s="480"/>
      <c r="J1" s="480"/>
      <c r="K1" s="480"/>
      <c r="L1" s="480"/>
      <c r="M1" s="480"/>
      <c r="N1" s="480"/>
      <c r="O1" s="480"/>
      <c r="P1" s="480"/>
      <c r="Q1" s="480"/>
      <c r="R1" s="480"/>
      <c r="S1" s="480"/>
      <c r="T1" s="480"/>
      <c r="U1" s="480"/>
      <c r="V1" s="480"/>
      <c r="W1" s="480"/>
      <c r="X1" s="480"/>
      <c r="Y1" s="480"/>
      <c r="Z1" s="480"/>
      <c r="AA1" s="480"/>
      <c r="AB1" s="480"/>
      <c r="AC1" s="480"/>
      <c r="AD1" s="480"/>
      <c r="AE1" s="480"/>
      <c r="AF1" s="480"/>
    </row>
    <row r="2" spans="1:32" ht="22.2" customHeight="1"/>
    <row r="3" spans="1:32" ht="33.75" customHeight="1">
      <c r="A3" s="492" t="s">
        <v>119</v>
      </c>
      <c r="B3" s="494" t="s">
        <v>24</v>
      </c>
      <c r="C3" s="495"/>
      <c r="D3" s="494" t="s">
        <v>3</v>
      </c>
      <c r="E3" s="495"/>
      <c r="F3" s="494" t="s">
        <v>207</v>
      </c>
      <c r="G3" s="495"/>
      <c r="H3" s="494" t="s">
        <v>28</v>
      </c>
      <c r="I3" s="495"/>
      <c r="J3" s="494" t="s">
        <v>17</v>
      </c>
      <c r="K3" s="495"/>
      <c r="L3" s="494" t="s">
        <v>294</v>
      </c>
      <c r="M3" s="495"/>
      <c r="N3" s="494" t="s">
        <v>26</v>
      </c>
      <c r="O3" s="495"/>
      <c r="P3" s="494" t="s">
        <v>29</v>
      </c>
      <c r="Q3" s="495"/>
      <c r="R3" s="494" t="s">
        <v>27</v>
      </c>
      <c r="S3" s="495"/>
      <c r="T3" s="494" t="s">
        <v>295</v>
      </c>
      <c r="U3" s="495"/>
      <c r="V3" s="494" t="s">
        <v>25</v>
      </c>
      <c r="W3" s="495"/>
      <c r="X3" s="494" t="s">
        <v>30</v>
      </c>
      <c r="Y3" s="495"/>
      <c r="Z3" s="494" t="s">
        <v>20</v>
      </c>
      <c r="AA3" s="495"/>
      <c r="AB3" s="494" t="s">
        <v>2</v>
      </c>
      <c r="AC3" s="495"/>
      <c r="AD3" s="498" t="s">
        <v>23</v>
      </c>
      <c r="AE3" s="499" t="s">
        <v>95</v>
      </c>
    </row>
    <row r="4" spans="1:32" ht="42" customHeight="1">
      <c r="A4" s="493"/>
      <c r="B4" s="496"/>
      <c r="C4" s="497"/>
      <c r="D4" s="496"/>
      <c r="E4" s="497"/>
      <c r="F4" s="496"/>
      <c r="G4" s="497"/>
      <c r="H4" s="496"/>
      <c r="I4" s="497"/>
      <c r="J4" s="496"/>
      <c r="K4" s="497"/>
      <c r="L4" s="496"/>
      <c r="M4" s="497"/>
      <c r="N4" s="496"/>
      <c r="O4" s="497"/>
      <c r="P4" s="496"/>
      <c r="Q4" s="497"/>
      <c r="R4" s="496"/>
      <c r="S4" s="497"/>
      <c r="T4" s="496"/>
      <c r="U4" s="497"/>
      <c r="V4" s="496"/>
      <c r="W4" s="497"/>
      <c r="X4" s="496"/>
      <c r="Y4" s="497"/>
      <c r="Z4" s="496"/>
      <c r="AA4" s="497"/>
      <c r="AB4" s="496"/>
      <c r="AC4" s="497"/>
      <c r="AD4" s="500"/>
      <c r="AE4" s="501"/>
    </row>
    <row r="5" spans="1:32" ht="12.75" customHeight="1">
      <c r="A5" s="92" t="s">
        <v>120</v>
      </c>
      <c r="B5" s="306">
        <v>115</v>
      </c>
      <c r="C5" s="307">
        <f>B5/$B$15</f>
        <v>3.1156868057437007E-2</v>
      </c>
      <c r="D5" s="306">
        <v>158</v>
      </c>
      <c r="E5" s="307">
        <f>D5/$D$15</f>
        <v>6.2425918609245359E-2</v>
      </c>
      <c r="F5" s="306">
        <v>637</v>
      </c>
      <c r="G5" s="307">
        <f>F5/$F$15</f>
        <v>3.6672423719055845E-2</v>
      </c>
      <c r="H5" s="306">
        <v>109</v>
      </c>
      <c r="I5" s="307">
        <f>H5/$H$15</f>
        <v>5.0091911764705885E-2</v>
      </c>
      <c r="J5" s="306">
        <v>98</v>
      </c>
      <c r="K5" s="307">
        <f>J5/$J$15</f>
        <v>5.3787047200878159E-2</v>
      </c>
      <c r="L5" s="306">
        <v>99</v>
      </c>
      <c r="M5" s="307">
        <f>L5/$L$15</f>
        <v>4.712041884816754E-2</v>
      </c>
      <c r="N5" s="306">
        <v>17</v>
      </c>
      <c r="O5" s="307">
        <f>N5/$N$15</f>
        <v>2.361111111111111E-2</v>
      </c>
      <c r="P5" s="306">
        <v>95</v>
      </c>
      <c r="Q5" s="307">
        <f>P5/$P$15</f>
        <v>6.1132561132561131E-2</v>
      </c>
      <c r="R5" s="306">
        <v>489</v>
      </c>
      <c r="S5" s="307">
        <f>R5/$R$15</f>
        <v>0.12777632610399792</v>
      </c>
      <c r="T5" s="306">
        <v>127</v>
      </c>
      <c r="U5" s="307">
        <f>T5/$T$15</f>
        <v>6.3755020080321287E-2</v>
      </c>
      <c r="V5" s="306">
        <v>21</v>
      </c>
      <c r="W5" s="307">
        <f>V5/$V$15</f>
        <v>4.1176470588235294E-2</v>
      </c>
      <c r="X5" s="306">
        <v>35</v>
      </c>
      <c r="Y5" s="307">
        <f>X5/$X$15</f>
        <v>6.1082024432809773E-2</v>
      </c>
      <c r="Z5" s="306">
        <v>135</v>
      </c>
      <c r="AA5" s="307">
        <f>Z5/$Z$15</f>
        <v>5.100113335851908E-2</v>
      </c>
      <c r="AB5" s="306">
        <v>195</v>
      </c>
      <c r="AC5" s="307">
        <f>AB5/$AB$15</f>
        <v>4.4889502762430943E-2</v>
      </c>
      <c r="AD5" s="308">
        <v>2675</v>
      </c>
      <c r="AE5" s="309">
        <f>AD5/$AD$15</f>
        <v>5.7839088412722436E-2</v>
      </c>
      <c r="AF5" s="5"/>
    </row>
    <row r="6" spans="1:32">
      <c r="A6" s="95" t="s">
        <v>121</v>
      </c>
      <c r="B6" s="306">
        <v>873</v>
      </c>
      <c r="C6" s="307">
        <f t="shared" ref="C6:C15" si="0">B6/$B$15</f>
        <v>0.23652126794906531</v>
      </c>
      <c r="D6" s="306">
        <v>742</v>
      </c>
      <c r="E6" s="307">
        <f t="shared" ref="E6:E15" si="1">D6/$D$15</f>
        <v>0.29316475701303835</v>
      </c>
      <c r="F6" s="306">
        <v>2694</v>
      </c>
      <c r="G6" s="307">
        <f t="shared" ref="G6:G15" si="2">F6/$F$15</f>
        <v>0.15509499136442143</v>
      </c>
      <c r="H6" s="306">
        <v>579</v>
      </c>
      <c r="I6" s="307">
        <f t="shared" ref="I6:I15" si="3">H6/$H$15</f>
        <v>0.26608455882352944</v>
      </c>
      <c r="J6" s="306">
        <v>493</v>
      </c>
      <c r="K6" s="307">
        <f t="shared" ref="K6:K15" si="4">J6/$J$15</f>
        <v>0.27058177826564217</v>
      </c>
      <c r="L6" s="306">
        <v>511</v>
      </c>
      <c r="M6" s="307">
        <f t="shared" ref="M6:M15" si="5">L6/$L$15</f>
        <v>0.24321751546882436</v>
      </c>
      <c r="N6" s="306">
        <v>195</v>
      </c>
      <c r="O6" s="307">
        <f t="shared" ref="O6:O15" si="6">N6/$N$15</f>
        <v>0.27083333333333331</v>
      </c>
      <c r="P6" s="306">
        <v>390</v>
      </c>
      <c r="Q6" s="307">
        <f t="shared" ref="Q6:Q15" si="7">P6/$P$15</f>
        <v>0.25096525096525096</v>
      </c>
      <c r="R6" s="306">
        <v>1534</v>
      </c>
      <c r="S6" s="307">
        <f t="shared" ref="S6:S15" si="8">R6/$R$15</f>
        <v>0.40083616409720407</v>
      </c>
      <c r="T6" s="306">
        <v>610</v>
      </c>
      <c r="U6" s="307">
        <f t="shared" ref="U6:U15" si="9">T6/$T$15</f>
        <v>0.30622489959839355</v>
      </c>
      <c r="V6" s="306">
        <v>127</v>
      </c>
      <c r="W6" s="307">
        <f t="shared" ref="W6:W15" si="10">V6/$V$15</f>
        <v>0.24901960784313726</v>
      </c>
      <c r="X6" s="306">
        <v>161</v>
      </c>
      <c r="Y6" s="307">
        <f t="shared" ref="Y6:Y15" si="11">X6/$X$15</f>
        <v>0.28097731239092494</v>
      </c>
      <c r="Z6" s="306">
        <v>836</v>
      </c>
      <c r="AA6" s="307">
        <f t="shared" ref="AA6:AA15" si="12">Z6/$Z$15</f>
        <v>0.31582924064979223</v>
      </c>
      <c r="AB6" s="306">
        <v>1129</v>
      </c>
      <c r="AC6" s="307">
        <f t="shared" ref="AC6:AC15" si="13">AB6/$AB$15</f>
        <v>0.25989871086556171</v>
      </c>
      <c r="AD6" s="308">
        <v>10877</v>
      </c>
      <c r="AE6" s="309">
        <f t="shared" ref="AE6:AE14" si="14">AD6/$AD$15</f>
        <v>0.23518346342623625</v>
      </c>
      <c r="AF6" s="5"/>
    </row>
    <row r="7" spans="1:32">
      <c r="A7" s="92" t="s">
        <v>122</v>
      </c>
      <c r="B7" s="306">
        <v>591</v>
      </c>
      <c r="C7" s="307">
        <f t="shared" si="0"/>
        <v>0.16011920888648062</v>
      </c>
      <c r="D7" s="306">
        <v>306</v>
      </c>
      <c r="E7" s="307">
        <f t="shared" si="1"/>
        <v>0.12090082971157645</v>
      </c>
      <c r="F7" s="306">
        <v>1908</v>
      </c>
      <c r="G7" s="307">
        <f t="shared" si="2"/>
        <v>0.10984455958549223</v>
      </c>
      <c r="H7" s="306">
        <v>267</v>
      </c>
      <c r="I7" s="307">
        <f t="shared" si="3"/>
        <v>0.12270220588235294</v>
      </c>
      <c r="J7" s="306">
        <v>230</v>
      </c>
      <c r="K7" s="307">
        <f t="shared" si="4"/>
        <v>0.12623490669593854</v>
      </c>
      <c r="L7" s="306">
        <v>307</v>
      </c>
      <c r="M7" s="307">
        <f t="shared" si="5"/>
        <v>0.14612089481199428</v>
      </c>
      <c r="N7" s="306">
        <v>100</v>
      </c>
      <c r="O7" s="307">
        <f t="shared" si="6"/>
        <v>0.1388888888888889</v>
      </c>
      <c r="P7" s="306">
        <v>190</v>
      </c>
      <c r="Q7" s="307">
        <f t="shared" si="7"/>
        <v>0.12226512226512226</v>
      </c>
      <c r="R7" s="306">
        <v>594</v>
      </c>
      <c r="S7" s="307">
        <f t="shared" si="8"/>
        <v>0.15521296054350667</v>
      </c>
      <c r="T7" s="306">
        <v>234</v>
      </c>
      <c r="U7" s="307">
        <f t="shared" si="9"/>
        <v>0.11746987951807229</v>
      </c>
      <c r="V7" s="306">
        <v>48</v>
      </c>
      <c r="W7" s="307">
        <f t="shared" si="10"/>
        <v>9.4117647058823528E-2</v>
      </c>
      <c r="X7" s="306">
        <v>59</v>
      </c>
      <c r="Y7" s="307">
        <f t="shared" si="11"/>
        <v>0.10296684118673648</v>
      </c>
      <c r="Z7" s="306">
        <v>498</v>
      </c>
      <c r="AA7" s="307">
        <f t="shared" si="12"/>
        <v>0.18813751416698149</v>
      </c>
      <c r="AB7" s="306">
        <v>626</v>
      </c>
      <c r="AC7" s="307">
        <f t="shared" si="13"/>
        <v>0.14410681399631675</v>
      </c>
      <c r="AD7" s="308">
        <v>5959</v>
      </c>
      <c r="AE7" s="309">
        <f t="shared" si="14"/>
        <v>0.12884602910333195</v>
      </c>
      <c r="AF7" s="5"/>
    </row>
    <row r="8" spans="1:32">
      <c r="A8" s="92" t="s">
        <v>123</v>
      </c>
      <c r="B8" s="306">
        <v>189</v>
      </c>
      <c r="C8" s="307">
        <f t="shared" si="0"/>
        <v>5.1205635329179086E-2</v>
      </c>
      <c r="D8" s="306">
        <v>99</v>
      </c>
      <c r="E8" s="307">
        <f t="shared" si="1"/>
        <v>3.9114974318451207E-2</v>
      </c>
      <c r="F8" s="306">
        <v>1040</v>
      </c>
      <c r="G8" s="307">
        <f t="shared" si="2"/>
        <v>5.9873344847438115E-2</v>
      </c>
      <c r="H8" s="306">
        <v>95</v>
      </c>
      <c r="I8" s="307">
        <f t="shared" si="3"/>
        <v>4.3658088235294115E-2</v>
      </c>
      <c r="J8" s="306">
        <v>78</v>
      </c>
      <c r="K8" s="307">
        <f t="shared" si="4"/>
        <v>4.2810098792535674E-2</v>
      </c>
      <c r="L8" s="306">
        <v>104</v>
      </c>
      <c r="M8" s="307">
        <f t="shared" si="5"/>
        <v>4.9500237981913373E-2</v>
      </c>
      <c r="N8" s="306">
        <v>39</v>
      </c>
      <c r="O8" s="307">
        <f t="shared" si="6"/>
        <v>5.4166666666666669E-2</v>
      </c>
      <c r="P8" s="306">
        <v>56</v>
      </c>
      <c r="Q8" s="307">
        <f t="shared" si="7"/>
        <v>3.6036036036036036E-2</v>
      </c>
      <c r="R8" s="306">
        <v>191</v>
      </c>
      <c r="S8" s="307">
        <f t="shared" si="8"/>
        <v>4.9908544551868307E-2</v>
      </c>
      <c r="T8" s="306">
        <v>78</v>
      </c>
      <c r="U8" s="307">
        <f t="shared" si="9"/>
        <v>3.9156626506024098E-2</v>
      </c>
      <c r="V8" s="306">
        <v>15</v>
      </c>
      <c r="W8" s="307">
        <f t="shared" si="10"/>
        <v>2.9411764705882353E-2</v>
      </c>
      <c r="X8" s="306">
        <v>21</v>
      </c>
      <c r="Y8" s="307">
        <f t="shared" si="11"/>
        <v>3.6649214659685861E-2</v>
      </c>
      <c r="Z8" s="306">
        <v>183</v>
      </c>
      <c r="AA8" s="307">
        <f t="shared" si="12"/>
        <v>6.9134869663770304E-2</v>
      </c>
      <c r="AB8" s="306">
        <v>196</v>
      </c>
      <c r="AC8" s="307">
        <f t="shared" si="13"/>
        <v>4.5119705340699819E-2</v>
      </c>
      <c r="AD8" s="308">
        <v>2384</v>
      </c>
      <c r="AE8" s="309">
        <f t="shared" si="14"/>
        <v>5.1547060476983285E-2</v>
      </c>
      <c r="AF8" s="5"/>
    </row>
    <row r="9" spans="1:32">
      <c r="A9" s="92" t="s">
        <v>124</v>
      </c>
      <c r="B9" s="306">
        <v>108</v>
      </c>
      <c r="C9" s="307">
        <f t="shared" si="0"/>
        <v>2.9260363045245191E-2</v>
      </c>
      <c r="D9" s="306">
        <v>67</v>
      </c>
      <c r="E9" s="307">
        <f t="shared" si="1"/>
        <v>2.6471750296325564E-2</v>
      </c>
      <c r="F9" s="306">
        <v>1836</v>
      </c>
      <c r="G9" s="307">
        <f t="shared" si="2"/>
        <v>0.10569948186528498</v>
      </c>
      <c r="H9" s="306">
        <v>62</v>
      </c>
      <c r="I9" s="307">
        <f t="shared" si="3"/>
        <v>2.8492647058823529E-2</v>
      </c>
      <c r="J9" s="306">
        <v>51</v>
      </c>
      <c r="K9" s="307">
        <f t="shared" si="4"/>
        <v>2.7991218441273325E-2</v>
      </c>
      <c r="L9" s="306">
        <v>108</v>
      </c>
      <c r="M9" s="307">
        <f t="shared" si="5"/>
        <v>5.140409328891004E-2</v>
      </c>
      <c r="N9" s="306">
        <v>25</v>
      </c>
      <c r="O9" s="307">
        <f t="shared" si="6"/>
        <v>3.4722222222222224E-2</v>
      </c>
      <c r="P9" s="306">
        <v>34</v>
      </c>
      <c r="Q9" s="307">
        <f t="shared" si="7"/>
        <v>2.1879021879021878E-2</v>
      </c>
      <c r="R9" s="306">
        <v>153</v>
      </c>
      <c r="S9" s="307">
        <f t="shared" si="8"/>
        <v>3.99790958975699E-2</v>
      </c>
      <c r="T9" s="306">
        <v>58</v>
      </c>
      <c r="U9" s="307">
        <f t="shared" si="9"/>
        <v>2.9116465863453816E-2</v>
      </c>
      <c r="V9" s="306">
        <v>6</v>
      </c>
      <c r="W9" s="307">
        <f t="shared" si="10"/>
        <v>1.1764705882352941E-2</v>
      </c>
      <c r="X9" s="306">
        <v>16</v>
      </c>
      <c r="Y9" s="307">
        <f t="shared" si="11"/>
        <v>2.7923211169284468E-2</v>
      </c>
      <c r="Z9" s="306">
        <v>138</v>
      </c>
      <c r="AA9" s="307">
        <f t="shared" si="12"/>
        <v>5.2134491877597278E-2</v>
      </c>
      <c r="AB9" s="306">
        <v>182</v>
      </c>
      <c r="AC9" s="307">
        <f t="shared" si="13"/>
        <v>4.189686924493554E-2</v>
      </c>
      <c r="AD9" s="308">
        <v>2850</v>
      </c>
      <c r="AE9" s="309">
        <f t="shared" si="14"/>
        <v>6.1622954009816426E-2</v>
      </c>
      <c r="AF9" s="5"/>
    </row>
    <row r="10" spans="1:32">
      <c r="A10" s="92" t="s">
        <v>125</v>
      </c>
      <c r="B10" s="306">
        <v>51</v>
      </c>
      <c r="C10" s="307">
        <f t="shared" si="0"/>
        <v>1.3817393660254673E-2</v>
      </c>
      <c r="D10" s="306">
        <v>58</v>
      </c>
      <c r="E10" s="307">
        <f t="shared" si="1"/>
        <v>2.2915843540102725E-2</v>
      </c>
      <c r="F10" s="306">
        <v>1152</v>
      </c>
      <c r="G10" s="307">
        <f t="shared" si="2"/>
        <v>6.6321243523316059E-2</v>
      </c>
      <c r="H10" s="306">
        <v>34</v>
      </c>
      <c r="I10" s="307">
        <f t="shared" si="3"/>
        <v>1.5625E-2</v>
      </c>
      <c r="J10" s="306">
        <v>28</v>
      </c>
      <c r="K10" s="307">
        <f t="shared" si="4"/>
        <v>1.5367727771679473E-2</v>
      </c>
      <c r="L10" s="306">
        <v>57</v>
      </c>
      <c r="M10" s="307">
        <f t="shared" si="5"/>
        <v>2.7129938124702522E-2</v>
      </c>
      <c r="N10" s="306">
        <v>9</v>
      </c>
      <c r="O10" s="307">
        <f t="shared" si="6"/>
        <v>1.2500000000000001E-2</v>
      </c>
      <c r="P10" s="306">
        <v>30</v>
      </c>
      <c r="Q10" s="307">
        <f t="shared" si="7"/>
        <v>1.9305019305019305E-2</v>
      </c>
      <c r="R10" s="306">
        <v>70</v>
      </c>
      <c r="S10" s="307">
        <f t="shared" si="8"/>
        <v>1.8291089626339168E-2</v>
      </c>
      <c r="T10" s="306">
        <v>39</v>
      </c>
      <c r="U10" s="307">
        <f t="shared" si="9"/>
        <v>1.9578313253012049E-2</v>
      </c>
      <c r="V10" s="306">
        <v>9</v>
      </c>
      <c r="W10" s="307">
        <f t="shared" si="10"/>
        <v>1.7647058823529412E-2</v>
      </c>
      <c r="X10" s="306">
        <v>7</v>
      </c>
      <c r="Y10" s="307">
        <f t="shared" si="11"/>
        <v>1.2216404886561954E-2</v>
      </c>
      <c r="Z10" s="306">
        <v>55</v>
      </c>
      <c r="AA10" s="307">
        <f t="shared" si="12"/>
        <v>2.0778239516433698E-2</v>
      </c>
      <c r="AB10" s="306">
        <v>93</v>
      </c>
      <c r="AC10" s="307">
        <f t="shared" si="13"/>
        <v>2.1408839779005526E-2</v>
      </c>
      <c r="AD10" s="308">
        <v>1696</v>
      </c>
      <c r="AE10" s="309">
        <f t="shared" si="14"/>
        <v>3.6671063158122338E-2</v>
      </c>
      <c r="AF10" s="5"/>
    </row>
    <row r="11" spans="1:32">
      <c r="A11" s="92" t="s">
        <v>126</v>
      </c>
      <c r="B11" s="306">
        <v>313</v>
      </c>
      <c r="C11" s="307">
        <f t="shared" si="0"/>
        <v>8.4800866973719857E-2</v>
      </c>
      <c r="D11" s="306">
        <v>244</v>
      </c>
      <c r="E11" s="307">
        <f t="shared" si="1"/>
        <v>9.6404583168708022E-2</v>
      </c>
      <c r="F11" s="306">
        <v>2049</v>
      </c>
      <c r="G11" s="307">
        <f t="shared" si="2"/>
        <v>0.11796200345423144</v>
      </c>
      <c r="H11" s="306">
        <v>180</v>
      </c>
      <c r="I11" s="307">
        <f t="shared" si="3"/>
        <v>8.2720588235294115E-2</v>
      </c>
      <c r="J11" s="306">
        <v>147</v>
      </c>
      <c r="K11" s="307">
        <f t="shared" si="4"/>
        <v>8.0680570801317228E-2</v>
      </c>
      <c r="L11" s="306">
        <v>169</v>
      </c>
      <c r="M11" s="307">
        <f t="shared" si="5"/>
        <v>8.0437886720609239E-2</v>
      </c>
      <c r="N11" s="306">
        <v>34</v>
      </c>
      <c r="O11" s="307">
        <f t="shared" si="6"/>
        <v>4.7222222222222221E-2</v>
      </c>
      <c r="P11" s="306">
        <v>83</v>
      </c>
      <c r="Q11" s="307">
        <f t="shared" si="7"/>
        <v>5.341055341055341E-2</v>
      </c>
      <c r="R11" s="306">
        <v>180</v>
      </c>
      <c r="S11" s="307">
        <f t="shared" si="8"/>
        <v>4.7034230467729289E-2</v>
      </c>
      <c r="T11" s="306">
        <v>159</v>
      </c>
      <c r="U11" s="307">
        <f t="shared" si="9"/>
        <v>7.9819277108433728E-2</v>
      </c>
      <c r="V11" s="306">
        <v>47</v>
      </c>
      <c r="W11" s="307">
        <f t="shared" si="10"/>
        <v>9.2156862745098045E-2</v>
      </c>
      <c r="X11" s="306">
        <v>41</v>
      </c>
      <c r="Y11" s="307">
        <f t="shared" si="11"/>
        <v>7.1553228621291445E-2</v>
      </c>
      <c r="Z11" s="306">
        <v>172</v>
      </c>
      <c r="AA11" s="307">
        <f t="shared" si="12"/>
        <v>6.4979221760483569E-2</v>
      </c>
      <c r="AB11" s="306">
        <v>347</v>
      </c>
      <c r="AC11" s="307">
        <f t="shared" si="13"/>
        <v>7.9880294659300188E-2</v>
      </c>
      <c r="AD11" s="308">
        <v>4176</v>
      </c>
      <c r="AE11" s="309">
        <f t="shared" si="14"/>
        <v>9.0293844191225756E-2</v>
      </c>
      <c r="AF11" s="5"/>
    </row>
    <row r="12" spans="1:32">
      <c r="A12" s="92" t="s">
        <v>127</v>
      </c>
      <c r="B12" s="306">
        <v>747</v>
      </c>
      <c r="C12" s="307">
        <f t="shared" si="0"/>
        <v>0.20238417772961256</v>
      </c>
      <c r="D12" s="306">
        <v>398</v>
      </c>
      <c r="E12" s="307">
        <f t="shared" si="1"/>
        <v>0.15725009877518767</v>
      </c>
      <c r="F12" s="306">
        <v>3355</v>
      </c>
      <c r="G12" s="307">
        <f t="shared" si="2"/>
        <v>0.19314910765687968</v>
      </c>
      <c r="H12" s="306">
        <v>471</v>
      </c>
      <c r="I12" s="307">
        <f t="shared" si="3"/>
        <v>0.21645220588235295</v>
      </c>
      <c r="J12" s="306">
        <v>363</v>
      </c>
      <c r="K12" s="307">
        <f t="shared" si="4"/>
        <v>0.19923161361141603</v>
      </c>
      <c r="L12" s="306">
        <v>352</v>
      </c>
      <c r="M12" s="307">
        <f t="shared" si="5"/>
        <v>0.16753926701570682</v>
      </c>
      <c r="N12" s="306">
        <v>142</v>
      </c>
      <c r="O12" s="307">
        <f t="shared" si="6"/>
        <v>0.19722222222222222</v>
      </c>
      <c r="P12" s="306">
        <v>265</v>
      </c>
      <c r="Q12" s="307">
        <f t="shared" si="7"/>
        <v>0.17052767052767054</v>
      </c>
      <c r="R12" s="306">
        <v>333</v>
      </c>
      <c r="S12" s="307">
        <f t="shared" si="8"/>
        <v>8.7013326365299196E-2</v>
      </c>
      <c r="T12" s="306">
        <v>293</v>
      </c>
      <c r="U12" s="307">
        <f t="shared" si="9"/>
        <v>0.14708835341365462</v>
      </c>
      <c r="V12" s="306">
        <v>103</v>
      </c>
      <c r="W12" s="307">
        <f t="shared" si="10"/>
        <v>0.20196078431372549</v>
      </c>
      <c r="X12" s="306">
        <v>78</v>
      </c>
      <c r="Y12" s="307">
        <f t="shared" si="11"/>
        <v>0.13612565445026178</v>
      </c>
      <c r="Z12" s="306">
        <v>295</v>
      </c>
      <c r="AA12" s="307">
        <f t="shared" si="12"/>
        <v>0.11144692104268984</v>
      </c>
      <c r="AB12" s="306">
        <v>761</v>
      </c>
      <c r="AC12" s="307">
        <f t="shared" si="13"/>
        <v>0.17518416206261511</v>
      </c>
      <c r="AD12" s="308">
        <v>7975</v>
      </c>
      <c r="AE12" s="309">
        <f t="shared" si="14"/>
        <v>0.17243616078185475</v>
      </c>
      <c r="AF12" s="5"/>
    </row>
    <row r="13" spans="1:32">
      <c r="A13" s="92" t="s">
        <v>128</v>
      </c>
      <c r="B13" s="306">
        <v>535</v>
      </c>
      <c r="C13" s="307">
        <f t="shared" si="0"/>
        <v>0.14494716878894609</v>
      </c>
      <c r="D13" s="306">
        <v>322</v>
      </c>
      <c r="E13" s="307">
        <f t="shared" si="1"/>
        <v>0.12722244172263927</v>
      </c>
      <c r="F13" s="306">
        <v>1981</v>
      </c>
      <c r="G13" s="307">
        <f t="shared" si="2"/>
        <v>0.11404720782959125</v>
      </c>
      <c r="H13" s="306">
        <v>286</v>
      </c>
      <c r="I13" s="307">
        <f t="shared" si="3"/>
        <v>0.13143382352941177</v>
      </c>
      <c r="J13" s="306">
        <v>239</v>
      </c>
      <c r="K13" s="307">
        <f t="shared" si="4"/>
        <v>0.13117453347969266</v>
      </c>
      <c r="L13" s="306">
        <v>289</v>
      </c>
      <c r="M13" s="307">
        <f t="shared" si="5"/>
        <v>0.13755354593050928</v>
      </c>
      <c r="N13" s="306">
        <v>126</v>
      </c>
      <c r="O13" s="307">
        <f t="shared" si="6"/>
        <v>0.17499999999999999</v>
      </c>
      <c r="P13" s="306">
        <v>274</v>
      </c>
      <c r="Q13" s="307">
        <f t="shared" si="7"/>
        <v>0.17631917631917632</v>
      </c>
      <c r="R13" s="306">
        <v>201</v>
      </c>
      <c r="S13" s="307">
        <f t="shared" si="8"/>
        <v>5.2521557355631042E-2</v>
      </c>
      <c r="T13" s="306">
        <v>298</v>
      </c>
      <c r="U13" s="307">
        <f t="shared" si="9"/>
        <v>0.14959839357429719</v>
      </c>
      <c r="V13" s="306">
        <v>99</v>
      </c>
      <c r="W13" s="307">
        <f t="shared" si="10"/>
        <v>0.19411764705882353</v>
      </c>
      <c r="X13" s="306">
        <v>104</v>
      </c>
      <c r="Y13" s="307">
        <f t="shared" si="11"/>
        <v>0.18150087260034903</v>
      </c>
      <c r="Z13" s="306">
        <v>232</v>
      </c>
      <c r="AA13" s="307">
        <f t="shared" si="12"/>
        <v>8.7646392142047599E-2</v>
      </c>
      <c r="AB13" s="306">
        <v>599</v>
      </c>
      <c r="AC13" s="307">
        <f t="shared" si="13"/>
        <v>0.13789134438305709</v>
      </c>
      <c r="AD13" s="308">
        <v>5587</v>
      </c>
      <c r="AE13" s="309">
        <f t="shared" si="14"/>
        <v>0.12080261194836645</v>
      </c>
      <c r="AF13" s="5"/>
    </row>
    <row r="14" spans="1:32">
      <c r="A14" s="92" t="s">
        <v>129</v>
      </c>
      <c r="B14" s="306">
        <v>169</v>
      </c>
      <c r="C14" s="307">
        <f t="shared" si="0"/>
        <v>4.5787049580059608E-2</v>
      </c>
      <c r="D14" s="306">
        <v>137</v>
      </c>
      <c r="E14" s="307">
        <f t="shared" si="1"/>
        <v>5.4128802844725404E-2</v>
      </c>
      <c r="F14" s="306">
        <v>718</v>
      </c>
      <c r="G14" s="307">
        <f t="shared" si="2"/>
        <v>4.1335636154289007E-2</v>
      </c>
      <c r="H14" s="306">
        <v>93</v>
      </c>
      <c r="I14" s="307">
        <f t="shared" si="3"/>
        <v>4.2738970588235295E-2</v>
      </c>
      <c r="J14" s="306">
        <v>95</v>
      </c>
      <c r="K14" s="307">
        <f t="shared" si="4"/>
        <v>5.2140504939626783E-2</v>
      </c>
      <c r="L14" s="306">
        <v>105</v>
      </c>
      <c r="M14" s="307">
        <f t="shared" si="5"/>
        <v>4.9976201808662545E-2</v>
      </c>
      <c r="N14" s="306">
        <v>33</v>
      </c>
      <c r="O14" s="307">
        <f t="shared" si="6"/>
        <v>4.583333333333333E-2</v>
      </c>
      <c r="P14" s="306">
        <v>137</v>
      </c>
      <c r="Q14" s="307">
        <f t="shared" si="7"/>
        <v>8.8159588159588159E-2</v>
      </c>
      <c r="R14" s="306">
        <v>82</v>
      </c>
      <c r="S14" s="307">
        <f t="shared" si="8"/>
        <v>2.1426704990854455E-2</v>
      </c>
      <c r="T14" s="306">
        <v>96</v>
      </c>
      <c r="U14" s="307">
        <f t="shared" si="9"/>
        <v>4.8192771084337352E-2</v>
      </c>
      <c r="V14" s="306">
        <v>35</v>
      </c>
      <c r="W14" s="307">
        <f t="shared" si="10"/>
        <v>6.8627450980392163E-2</v>
      </c>
      <c r="X14" s="306">
        <v>51</v>
      </c>
      <c r="Y14" s="307">
        <f t="shared" si="11"/>
        <v>8.9005235602094238E-2</v>
      </c>
      <c r="Z14" s="306">
        <v>103</v>
      </c>
      <c r="AA14" s="307">
        <f t="shared" si="12"/>
        <v>3.8911975821684923E-2</v>
      </c>
      <c r="AB14" s="306">
        <v>216</v>
      </c>
      <c r="AC14" s="307">
        <f t="shared" si="13"/>
        <v>4.9723756906077346E-2</v>
      </c>
      <c r="AD14" s="308">
        <v>2070</v>
      </c>
      <c r="AE14" s="309">
        <f t="shared" si="14"/>
        <v>4.4757724491340356E-2</v>
      </c>
      <c r="AF14" s="5"/>
    </row>
    <row r="15" spans="1:32">
      <c r="A15" s="96" t="s">
        <v>1</v>
      </c>
      <c r="B15" s="310">
        <v>3691</v>
      </c>
      <c r="C15" s="311">
        <f t="shared" si="0"/>
        <v>1</v>
      </c>
      <c r="D15" s="312">
        <v>2531</v>
      </c>
      <c r="E15" s="311">
        <f t="shared" si="1"/>
        <v>1</v>
      </c>
      <c r="F15" s="312">
        <v>17370</v>
      </c>
      <c r="G15" s="311">
        <f t="shared" si="2"/>
        <v>1</v>
      </c>
      <c r="H15" s="312">
        <v>2176</v>
      </c>
      <c r="I15" s="311">
        <f t="shared" si="3"/>
        <v>1</v>
      </c>
      <c r="J15" s="312">
        <v>1822</v>
      </c>
      <c r="K15" s="311">
        <f t="shared" si="4"/>
        <v>1</v>
      </c>
      <c r="L15" s="312">
        <v>2101</v>
      </c>
      <c r="M15" s="311">
        <f t="shared" si="5"/>
        <v>1</v>
      </c>
      <c r="N15" s="312">
        <v>720</v>
      </c>
      <c r="O15" s="311">
        <f t="shared" si="6"/>
        <v>1</v>
      </c>
      <c r="P15" s="312">
        <v>1554</v>
      </c>
      <c r="Q15" s="311">
        <f t="shared" si="7"/>
        <v>1</v>
      </c>
      <c r="R15" s="312">
        <v>3827</v>
      </c>
      <c r="S15" s="311">
        <f t="shared" si="8"/>
        <v>1</v>
      </c>
      <c r="T15" s="312">
        <v>1992</v>
      </c>
      <c r="U15" s="311">
        <f t="shared" si="9"/>
        <v>1</v>
      </c>
      <c r="V15" s="312">
        <v>510</v>
      </c>
      <c r="W15" s="311">
        <f t="shared" si="10"/>
        <v>1</v>
      </c>
      <c r="X15" s="312">
        <v>573</v>
      </c>
      <c r="Y15" s="311">
        <f t="shared" si="11"/>
        <v>1</v>
      </c>
      <c r="Z15" s="312">
        <v>2647</v>
      </c>
      <c r="AA15" s="311">
        <f t="shared" si="12"/>
        <v>1</v>
      </c>
      <c r="AB15" s="312">
        <v>4344</v>
      </c>
      <c r="AC15" s="311">
        <f t="shared" si="13"/>
        <v>1</v>
      </c>
      <c r="AD15" s="310">
        <v>46249</v>
      </c>
      <c r="AE15" s="313">
        <v>1</v>
      </c>
      <c r="AF15" s="5"/>
    </row>
  </sheetData>
  <mergeCells count="17">
    <mergeCell ref="AD3:AE4"/>
    <mergeCell ref="A1:AF1"/>
    <mergeCell ref="A3:A4"/>
    <mergeCell ref="L3:M4"/>
    <mergeCell ref="N3:O4"/>
    <mergeCell ref="P3:Q4"/>
    <mergeCell ref="R3:S4"/>
    <mergeCell ref="T3:U4"/>
    <mergeCell ref="B3:C4"/>
    <mergeCell ref="D3:E4"/>
    <mergeCell ref="F3:G4"/>
    <mergeCell ref="H3:I4"/>
    <mergeCell ref="J3:K4"/>
    <mergeCell ref="V3:W4"/>
    <mergeCell ref="X3:Y4"/>
    <mergeCell ref="Z3:AA4"/>
    <mergeCell ref="AB3:AC4"/>
  </mergeCells>
  <printOptions horizontalCentered="1"/>
  <pageMargins left="0.78740157480314965" right="0.19685039370078741" top="0.39370078740157483" bottom="0.19685039370078741" header="0.11811023622047245" footer="0.51181102362204722"/>
  <pageSetup paperSize="9" scale="90" orientation="landscape" r:id="rId1"/>
  <headerFooter alignWithMargins="0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7"/>
  <sheetViews>
    <sheetView topLeftCell="A2" zoomScaleNormal="100" workbookViewId="0">
      <selection activeCell="AE13" sqref="AE13"/>
    </sheetView>
  </sheetViews>
  <sheetFormatPr baseColWidth="10" defaultColWidth="11.44140625" defaultRowHeight="13.2"/>
  <cols>
    <col min="1" max="1" width="30.21875" style="9" customWidth="1"/>
    <col min="2" max="3" width="5.44140625" style="9" bestFit="1" customWidth="1"/>
    <col min="4" max="4" width="6.44140625" style="9" bestFit="1" customWidth="1"/>
    <col min="5" max="6" width="5.44140625" style="9" bestFit="1" customWidth="1"/>
    <col min="7" max="8" width="5" style="9" bestFit="1" customWidth="1"/>
    <col min="9" max="12" width="5.44140625" style="9" bestFit="1" customWidth="1"/>
    <col min="13" max="13" width="6" style="9" customWidth="1"/>
    <col min="14" max="15" width="5.44140625" style="9" bestFit="1" customWidth="1"/>
    <col min="16" max="16" width="6.44140625" style="9" bestFit="1" customWidth="1"/>
    <col min="17" max="17" width="7" style="9" customWidth="1"/>
    <col min="18" max="18" width="10.6640625" style="97" customWidth="1"/>
    <col min="19" max="16384" width="11.44140625" style="9"/>
  </cols>
  <sheetData>
    <row r="1" spans="1:21" ht="35.4" customHeight="1">
      <c r="A1" s="502" t="s">
        <v>296</v>
      </c>
      <c r="B1" s="502"/>
      <c r="C1" s="502"/>
      <c r="D1" s="502"/>
      <c r="E1" s="502"/>
      <c r="F1" s="502"/>
      <c r="G1" s="502"/>
      <c r="H1" s="502"/>
      <c r="I1" s="502"/>
      <c r="J1" s="502"/>
      <c r="K1" s="502"/>
      <c r="L1" s="502"/>
      <c r="M1" s="502"/>
      <c r="N1" s="502"/>
      <c r="O1" s="502"/>
      <c r="P1" s="502"/>
      <c r="Q1" s="502"/>
      <c r="R1" s="502"/>
    </row>
    <row r="2" spans="1:21" ht="35.4" customHeight="1">
      <c r="A2" s="250"/>
      <c r="B2" s="250"/>
      <c r="C2" s="250"/>
      <c r="D2" s="250"/>
      <c r="E2" s="250"/>
      <c r="F2" s="250"/>
      <c r="G2" s="250"/>
      <c r="H2" s="250"/>
      <c r="I2" s="250"/>
      <c r="J2" s="250"/>
      <c r="K2" s="250"/>
      <c r="L2" s="250"/>
      <c r="M2" s="250"/>
      <c r="N2" s="250"/>
      <c r="O2" s="250"/>
      <c r="P2" s="250"/>
      <c r="Q2" s="250"/>
      <c r="R2" s="250"/>
    </row>
    <row r="3" spans="1:21" ht="78.599999999999994" customHeight="1">
      <c r="A3" s="183" t="s">
        <v>130</v>
      </c>
      <c r="B3" s="181" t="s">
        <v>90</v>
      </c>
      <c r="C3" s="181" t="s">
        <v>89</v>
      </c>
      <c r="D3" s="181" t="s">
        <v>19</v>
      </c>
      <c r="E3" s="182" t="s">
        <v>261</v>
      </c>
      <c r="F3" s="181" t="s">
        <v>88</v>
      </c>
      <c r="G3" s="181" t="s">
        <v>17</v>
      </c>
      <c r="H3" s="181" t="s">
        <v>86</v>
      </c>
      <c r="I3" s="181" t="s">
        <v>91</v>
      </c>
      <c r="J3" s="181" t="s">
        <v>92</v>
      </c>
      <c r="K3" s="181" t="s">
        <v>85</v>
      </c>
      <c r="L3" s="181" t="s">
        <v>93</v>
      </c>
      <c r="M3" s="182" t="s">
        <v>264</v>
      </c>
      <c r="N3" s="181" t="s">
        <v>22</v>
      </c>
      <c r="O3" s="181" t="s">
        <v>87</v>
      </c>
      <c r="P3" s="181" t="s">
        <v>84</v>
      </c>
      <c r="Q3" s="177" t="s">
        <v>23</v>
      </c>
      <c r="R3" s="178" t="s">
        <v>95</v>
      </c>
    </row>
    <row r="4" spans="1:21">
      <c r="A4" s="179" t="s">
        <v>131</v>
      </c>
      <c r="B4" s="314">
        <v>1029</v>
      </c>
      <c r="C4" s="314">
        <v>354</v>
      </c>
      <c r="D4" s="314">
        <v>2662</v>
      </c>
      <c r="E4" s="314">
        <v>1</v>
      </c>
      <c r="F4" s="314">
        <v>492</v>
      </c>
      <c r="G4" s="314">
        <v>329</v>
      </c>
      <c r="H4" s="314">
        <v>561</v>
      </c>
      <c r="I4" s="314">
        <v>59</v>
      </c>
      <c r="J4" s="314">
        <v>420</v>
      </c>
      <c r="K4" s="314">
        <v>779</v>
      </c>
      <c r="L4" s="314">
        <v>503</v>
      </c>
      <c r="M4" s="314">
        <v>107</v>
      </c>
      <c r="N4" s="314">
        <v>134</v>
      </c>
      <c r="O4" s="314">
        <v>806</v>
      </c>
      <c r="P4" s="314">
        <v>689</v>
      </c>
      <c r="Q4" s="315">
        <f t="shared" ref="Q4:Q16" si="0">SUM(B4:P4)</f>
        <v>8925</v>
      </c>
      <c r="R4" s="316">
        <f>Q4/$Q$17</f>
        <v>0.19297714545179356</v>
      </c>
    </row>
    <row r="5" spans="1:21">
      <c r="A5" s="179" t="s">
        <v>132</v>
      </c>
      <c r="B5" s="314">
        <v>392</v>
      </c>
      <c r="C5" s="314">
        <v>470</v>
      </c>
      <c r="D5" s="314">
        <v>3143</v>
      </c>
      <c r="E5" s="314">
        <v>1</v>
      </c>
      <c r="F5" s="314">
        <v>427</v>
      </c>
      <c r="G5" s="314">
        <v>415</v>
      </c>
      <c r="H5" s="314">
        <v>269</v>
      </c>
      <c r="I5" s="314">
        <v>251</v>
      </c>
      <c r="J5" s="314">
        <v>127</v>
      </c>
      <c r="K5" s="314">
        <v>1335</v>
      </c>
      <c r="L5" s="314">
        <v>335</v>
      </c>
      <c r="M5" s="314">
        <v>49</v>
      </c>
      <c r="N5" s="314">
        <v>34</v>
      </c>
      <c r="O5" s="314">
        <v>302</v>
      </c>
      <c r="P5" s="314">
        <v>748</v>
      </c>
      <c r="Q5" s="315">
        <f t="shared" si="0"/>
        <v>8298</v>
      </c>
      <c r="R5" s="316">
        <f t="shared" ref="R5:R16" si="1">Q5/$Q$17</f>
        <v>0.17942009556963393</v>
      </c>
    </row>
    <row r="6" spans="1:21">
      <c r="A6" s="180" t="s">
        <v>133</v>
      </c>
      <c r="B6" s="314">
        <v>3</v>
      </c>
      <c r="C6" s="314">
        <v>0</v>
      </c>
      <c r="D6" s="314">
        <v>13</v>
      </c>
      <c r="E6" s="314">
        <v>0</v>
      </c>
      <c r="F6" s="314">
        <v>6</v>
      </c>
      <c r="G6" s="314">
        <v>4</v>
      </c>
      <c r="H6" s="314">
        <v>2</v>
      </c>
      <c r="I6" s="314">
        <v>1</v>
      </c>
      <c r="J6" s="314">
        <v>1</v>
      </c>
      <c r="K6" s="314">
        <v>0</v>
      </c>
      <c r="L6" s="314">
        <v>2</v>
      </c>
      <c r="M6" s="314">
        <v>0</v>
      </c>
      <c r="N6" s="314">
        <v>0</v>
      </c>
      <c r="O6" s="314">
        <v>1</v>
      </c>
      <c r="P6" s="314">
        <v>1</v>
      </c>
      <c r="Q6" s="315">
        <f t="shared" si="0"/>
        <v>34</v>
      </c>
      <c r="R6" s="316">
        <f t="shared" si="1"/>
        <v>7.3515103029254687E-4</v>
      </c>
    </row>
    <row r="7" spans="1:21" ht="22.8">
      <c r="A7" s="180" t="s">
        <v>134</v>
      </c>
      <c r="B7" s="314">
        <v>32</v>
      </c>
      <c r="C7" s="314">
        <v>20</v>
      </c>
      <c r="D7" s="314">
        <v>228</v>
      </c>
      <c r="E7" s="314">
        <v>0</v>
      </c>
      <c r="F7" s="314">
        <v>31</v>
      </c>
      <c r="G7" s="314">
        <v>37</v>
      </c>
      <c r="H7" s="314">
        <v>15</v>
      </c>
      <c r="I7" s="314">
        <v>11</v>
      </c>
      <c r="J7" s="314">
        <v>18</v>
      </c>
      <c r="K7" s="314">
        <v>10</v>
      </c>
      <c r="L7" s="314">
        <v>19</v>
      </c>
      <c r="M7" s="314">
        <v>5</v>
      </c>
      <c r="N7" s="314">
        <v>3</v>
      </c>
      <c r="O7" s="314">
        <v>15</v>
      </c>
      <c r="P7" s="314">
        <v>33</v>
      </c>
      <c r="Q7" s="315">
        <f t="shared" si="0"/>
        <v>477</v>
      </c>
      <c r="R7" s="316">
        <f t="shared" si="1"/>
        <v>1.0313736513221908E-2</v>
      </c>
    </row>
    <row r="8" spans="1:21" ht="22.8">
      <c r="A8" s="180" t="s">
        <v>135</v>
      </c>
      <c r="B8" s="314">
        <v>571</v>
      </c>
      <c r="C8" s="314">
        <v>300</v>
      </c>
      <c r="D8" s="314">
        <v>2044</v>
      </c>
      <c r="E8" s="314">
        <v>0</v>
      </c>
      <c r="F8" s="314">
        <v>266</v>
      </c>
      <c r="G8" s="314">
        <v>190</v>
      </c>
      <c r="H8" s="314">
        <v>182</v>
      </c>
      <c r="I8" s="314">
        <v>57</v>
      </c>
      <c r="J8" s="314">
        <v>166</v>
      </c>
      <c r="K8" s="314">
        <v>159</v>
      </c>
      <c r="L8" s="314">
        <v>186</v>
      </c>
      <c r="M8" s="314">
        <v>60</v>
      </c>
      <c r="N8" s="314">
        <v>61</v>
      </c>
      <c r="O8" s="314">
        <v>124</v>
      </c>
      <c r="P8" s="314">
        <v>354</v>
      </c>
      <c r="Q8" s="315">
        <f t="shared" si="0"/>
        <v>4720</v>
      </c>
      <c r="R8" s="316">
        <f t="shared" si="1"/>
        <v>0.10205626067590651</v>
      </c>
    </row>
    <row r="9" spans="1:21">
      <c r="A9" s="180" t="s">
        <v>136</v>
      </c>
      <c r="B9" s="314">
        <v>329</v>
      </c>
      <c r="C9" s="314">
        <v>197</v>
      </c>
      <c r="D9" s="314">
        <v>1242</v>
      </c>
      <c r="E9" s="314">
        <v>3</v>
      </c>
      <c r="F9" s="314">
        <v>237</v>
      </c>
      <c r="G9" s="314">
        <v>208</v>
      </c>
      <c r="H9" s="314">
        <v>173</v>
      </c>
      <c r="I9" s="314">
        <v>61</v>
      </c>
      <c r="J9" s="314">
        <v>126</v>
      </c>
      <c r="K9" s="314">
        <v>225</v>
      </c>
      <c r="L9" s="314">
        <v>118</v>
      </c>
      <c r="M9" s="314">
        <v>84</v>
      </c>
      <c r="N9" s="314">
        <v>56</v>
      </c>
      <c r="O9" s="314">
        <v>133</v>
      </c>
      <c r="P9" s="314">
        <v>388</v>
      </c>
      <c r="Q9" s="315">
        <f t="shared" si="0"/>
        <v>3580</v>
      </c>
      <c r="R9" s="316">
        <f t="shared" si="1"/>
        <v>7.740707907197994E-2</v>
      </c>
    </row>
    <row r="10" spans="1:21">
      <c r="A10" s="179" t="s">
        <v>137</v>
      </c>
      <c r="B10" s="314">
        <v>178</v>
      </c>
      <c r="C10" s="314">
        <v>113</v>
      </c>
      <c r="D10" s="314">
        <v>814</v>
      </c>
      <c r="E10" s="314">
        <v>23</v>
      </c>
      <c r="F10" s="314">
        <v>128</v>
      </c>
      <c r="G10" s="314">
        <v>104</v>
      </c>
      <c r="H10" s="314">
        <v>118</v>
      </c>
      <c r="I10" s="314">
        <v>64</v>
      </c>
      <c r="J10" s="314">
        <v>108</v>
      </c>
      <c r="K10" s="314">
        <v>87</v>
      </c>
      <c r="L10" s="314">
        <v>129</v>
      </c>
      <c r="M10" s="314">
        <v>27</v>
      </c>
      <c r="N10" s="314">
        <v>13</v>
      </c>
      <c r="O10" s="314">
        <v>79</v>
      </c>
      <c r="P10" s="314">
        <v>217</v>
      </c>
      <c r="Q10" s="315">
        <f t="shared" si="0"/>
        <v>2202</v>
      </c>
      <c r="R10" s="316">
        <f t="shared" si="1"/>
        <v>4.7611840256005539E-2</v>
      </c>
    </row>
    <row r="11" spans="1:21">
      <c r="A11" s="180" t="s">
        <v>138</v>
      </c>
      <c r="B11" s="314">
        <v>16</v>
      </c>
      <c r="C11" s="314">
        <v>3</v>
      </c>
      <c r="D11" s="314">
        <v>77</v>
      </c>
      <c r="E11" s="314">
        <v>0</v>
      </c>
      <c r="F11" s="314">
        <v>7</v>
      </c>
      <c r="G11" s="314">
        <v>12</v>
      </c>
      <c r="H11" s="314">
        <v>11</v>
      </c>
      <c r="I11" s="314">
        <v>11</v>
      </c>
      <c r="J11" s="314">
        <v>13</v>
      </c>
      <c r="K11" s="314">
        <v>7</v>
      </c>
      <c r="L11" s="314">
        <v>10</v>
      </c>
      <c r="M11" s="314">
        <v>2</v>
      </c>
      <c r="N11" s="314">
        <v>2</v>
      </c>
      <c r="O11" s="314">
        <v>11</v>
      </c>
      <c r="P11" s="314">
        <v>26</v>
      </c>
      <c r="Q11" s="315">
        <f t="shared" si="0"/>
        <v>208</v>
      </c>
      <c r="R11" s="316">
        <f t="shared" si="1"/>
        <v>4.4973945382602871E-3</v>
      </c>
    </row>
    <row r="12" spans="1:21">
      <c r="A12" s="180" t="s">
        <v>139</v>
      </c>
      <c r="B12" s="314">
        <v>298</v>
      </c>
      <c r="C12" s="314">
        <v>195</v>
      </c>
      <c r="D12" s="314">
        <v>1046</v>
      </c>
      <c r="E12" s="314">
        <v>0</v>
      </c>
      <c r="F12" s="314">
        <v>206</v>
      </c>
      <c r="G12" s="314">
        <v>159</v>
      </c>
      <c r="H12" s="314">
        <v>175</v>
      </c>
      <c r="I12" s="314">
        <v>77</v>
      </c>
      <c r="J12" s="314">
        <v>204</v>
      </c>
      <c r="K12" s="314">
        <v>86</v>
      </c>
      <c r="L12" s="314">
        <v>211</v>
      </c>
      <c r="M12" s="314">
        <v>70</v>
      </c>
      <c r="N12" s="314">
        <v>73</v>
      </c>
      <c r="O12" s="314">
        <v>111</v>
      </c>
      <c r="P12" s="314">
        <v>286</v>
      </c>
      <c r="Q12" s="315">
        <f t="shared" si="0"/>
        <v>3197</v>
      </c>
      <c r="R12" s="316">
        <f t="shared" si="1"/>
        <v>6.9125818936625658E-2</v>
      </c>
    </row>
    <row r="13" spans="1:21">
      <c r="A13" s="179" t="s">
        <v>263</v>
      </c>
      <c r="B13" s="314">
        <v>13</v>
      </c>
      <c r="C13" s="314">
        <v>27</v>
      </c>
      <c r="D13" s="314">
        <v>338</v>
      </c>
      <c r="E13" s="314">
        <v>0</v>
      </c>
      <c r="F13" s="314">
        <v>11</v>
      </c>
      <c r="G13" s="314">
        <v>15</v>
      </c>
      <c r="H13" s="314">
        <v>18</v>
      </c>
      <c r="I13" s="314">
        <v>0</v>
      </c>
      <c r="J13" s="314">
        <v>5</v>
      </c>
      <c r="K13" s="314">
        <v>32</v>
      </c>
      <c r="L13" s="314">
        <v>36</v>
      </c>
      <c r="M13" s="314">
        <v>2</v>
      </c>
      <c r="N13" s="314">
        <v>11</v>
      </c>
      <c r="O13" s="314">
        <v>46</v>
      </c>
      <c r="P13" s="314">
        <v>61</v>
      </c>
      <c r="Q13" s="315">
        <f t="shared" si="0"/>
        <v>615</v>
      </c>
      <c r="R13" s="316">
        <f t="shared" si="1"/>
        <v>1.3297584812644597E-2</v>
      </c>
    </row>
    <row r="14" spans="1:21" ht="25.8" customHeight="1">
      <c r="A14" s="179" t="s">
        <v>140</v>
      </c>
      <c r="B14" s="314">
        <v>120</v>
      </c>
      <c r="C14" s="314">
        <v>94</v>
      </c>
      <c r="D14" s="314">
        <v>1218</v>
      </c>
      <c r="E14" s="314">
        <v>0</v>
      </c>
      <c r="F14" s="314">
        <v>85</v>
      </c>
      <c r="G14" s="314">
        <v>53</v>
      </c>
      <c r="H14" s="314">
        <v>121</v>
      </c>
      <c r="I14" s="314">
        <v>28</v>
      </c>
      <c r="J14" s="314">
        <v>64</v>
      </c>
      <c r="K14" s="314">
        <v>134</v>
      </c>
      <c r="L14" s="314">
        <v>58</v>
      </c>
      <c r="M14" s="314">
        <v>21</v>
      </c>
      <c r="N14" s="314">
        <v>27</v>
      </c>
      <c r="O14" s="314">
        <v>79</v>
      </c>
      <c r="P14" s="314">
        <v>231</v>
      </c>
      <c r="Q14" s="315">
        <f t="shared" si="0"/>
        <v>2333</v>
      </c>
      <c r="R14" s="316">
        <f t="shared" si="1"/>
        <v>5.0444333931544467E-2</v>
      </c>
    </row>
    <row r="15" spans="1:21">
      <c r="A15" s="180" t="s">
        <v>101</v>
      </c>
      <c r="B15" s="314">
        <v>49</v>
      </c>
      <c r="C15" s="314">
        <v>33</v>
      </c>
      <c r="D15" s="314">
        <v>32</v>
      </c>
      <c r="E15" s="314">
        <v>334</v>
      </c>
      <c r="F15" s="314">
        <v>22</v>
      </c>
      <c r="G15" s="314">
        <v>39</v>
      </c>
      <c r="H15" s="314">
        <v>11</v>
      </c>
      <c r="I15" s="314">
        <v>1</v>
      </c>
      <c r="J15" s="314">
        <v>38</v>
      </c>
      <c r="K15" s="314">
        <v>89</v>
      </c>
      <c r="L15" s="314">
        <v>23</v>
      </c>
      <c r="M15" s="314">
        <v>7</v>
      </c>
      <c r="N15" s="314">
        <v>9</v>
      </c>
      <c r="O15" s="314">
        <v>27</v>
      </c>
      <c r="P15" s="314">
        <v>37</v>
      </c>
      <c r="Q15" s="315">
        <f t="shared" si="0"/>
        <v>751</v>
      </c>
      <c r="R15" s="316">
        <f t="shared" si="1"/>
        <v>1.6238188933814787E-2</v>
      </c>
    </row>
    <row r="16" spans="1:21">
      <c r="A16" s="179" t="s">
        <v>96</v>
      </c>
      <c r="B16" s="317">
        <v>661</v>
      </c>
      <c r="C16" s="317">
        <v>725</v>
      </c>
      <c r="D16" s="317">
        <v>4513</v>
      </c>
      <c r="E16" s="317">
        <v>29</v>
      </c>
      <c r="F16" s="317">
        <v>258</v>
      </c>
      <c r="G16" s="317">
        <v>257</v>
      </c>
      <c r="H16" s="317">
        <v>445</v>
      </c>
      <c r="I16" s="317">
        <v>99</v>
      </c>
      <c r="J16" s="317">
        <v>264</v>
      </c>
      <c r="K16" s="317">
        <v>884</v>
      </c>
      <c r="L16" s="317">
        <v>362</v>
      </c>
      <c r="M16" s="317">
        <v>76</v>
      </c>
      <c r="N16" s="317">
        <v>150</v>
      </c>
      <c r="O16" s="317">
        <v>913</v>
      </c>
      <c r="P16" s="317">
        <v>1273</v>
      </c>
      <c r="Q16" s="315">
        <f t="shared" si="0"/>
        <v>10909</v>
      </c>
      <c r="R16" s="316">
        <f t="shared" si="1"/>
        <v>0.23587537027827629</v>
      </c>
      <c r="U16" s="166"/>
    </row>
    <row r="17" spans="1:18" ht="13.8">
      <c r="A17" s="98" t="s">
        <v>1</v>
      </c>
      <c r="B17" s="318">
        <f>SUM(B4:B16)</f>
        <v>3691</v>
      </c>
      <c r="C17" s="318">
        <f t="shared" ref="C17:R17" si="2">SUM(C4:C16)</f>
        <v>2531</v>
      </c>
      <c r="D17" s="318">
        <f t="shared" si="2"/>
        <v>17370</v>
      </c>
      <c r="E17" s="318">
        <f t="shared" si="2"/>
        <v>391</v>
      </c>
      <c r="F17" s="318">
        <f t="shared" si="2"/>
        <v>2176</v>
      </c>
      <c r="G17" s="318">
        <f t="shared" si="2"/>
        <v>1822</v>
      </c>
      <c r="H17" s="318">
        <f t="shared" si="2"/>
        <v>2101</v>
      </c>
      <c r="I17" s="318">
        <f t="shared" si="2"/>
        <v>720</v>
      </c>
      <c r="J17" s="318">
        <f t="shared" si="2"/>
        <v>1554</v>
      </c>
      <c r="K17" s="318">
        <f t="shared" si="2"/>
        <v>3827</v>
      </c>
      <c r="L17" s="318">
        <f t="shared" si="2"/>
        <v>1992</v>
      </c>
      <c r="M17" s="318">
        <f t="shared" si="2"/>
        <v>510</v>
      </c>
      <c r="N17" s="318">
        <f t="shared" si="2"/>
        <v>573</v>
      </c>
      <c r="O17" s="318">
        <f t="shared" si="2"/>
        <v>2647</v>
      </c>
      <c r="P17" s="318">
        <f t="shared" si="2"/>
        <v>4344</v>
      </c>
      <c r="Q17" s="318">
        <f t="shared" si="2"/>
        <v>46249</v>
      </c>
      <c r="R17" s="319">
        <f t="shared" si="2"/>
        <v>1</v>
      </c>
    </row>
  </sheetData>
  <mergeCells count="1">
    <mergeCell ref="A1:R1"/>
  </mergeCells>
  <printOptions horizontalCentered="1"/>
  <pageMargins left="0.78740157480314965" right="0.19685039370078741" top="0.78740157480314965" bottom="0.19685039370078741" header="0.11811023622047245" footer="0.51181102362204722"/>
  <pageSetup paperSize="9" scale="99" orientation="landscape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Q20"/>
  <sheetViews>
    <sheetView zoomScaleNormal="100" workbookViewId="0">
      <selection activeCell="AE13" sqref="AE13"/>
    </sheetView>
  </sheetViews>
  <sheetFormatPr baseColWidth="10" defaultRowHeight="13.2"/>
  <cols>
    <col min="1" max="1" width="12.21875" customWidth="1"/>
    <col min="2" max="16" width="6.6640625" customWidth="1"/>
    <col min="17" max="17" width="12.21875" customWidth="1"/>
  </cols>
  <sheetData>
    <row r="4" spans="1:17" ht="15.6">
      <c r="A4" s="479" t="s">
        <v>292</v>
      </c>
      <c r="B4" s="479"/>
      <c r="C4" s="479"/>
      <c r="D4" s="479"/>
      <c r="E4" s="479"/>
      <c r="F4" s="479"/>
      <c r="G4" s="479"/>
      <c r="H4" s="479"/>
      <c r="I4" s="479"/>
      <c r="J4" s="479"/>
      <c r="K4" s="479"/>
      <c r="L4" s="479"/>
      <c r="M4" s="479"/>
      <c r="N4" s="479"/>
      <c r="O4" s="479"/>
      <c r="P4" s="479"/>
    </row>
    <row r="6" spans="1:17" ht="15.6">
      <c r="A6" s="30"/>
      <c r="B6" s="30"/>
      <c r="C6" s="30"/>
      <c r="D6" s="30"/>
      <c r="E6" s="30"/>
      <c r="F6" s="30"/>
      <c r="G6" s="30"/>
      <c r="H6" s="30"/>
      <c r="I6" s="30"/>
      <c r="J6" s="30"/>
      <c r="K6" s="30"/>
      <c r="L6" s="30"/>
      <c r="M6" s="30"/>
      <c r="N6" s="30"/>
      <c r="O6" s="30"/>
      <c r="P6" s="30"/>
    </row>
    <row r="7" spans="1:17" ht="80.400000000000006" customHeight="1">
      <c r="A7" s="31">
        <v>2022</v>
      </c>
      <c r="B7" s="32" t="s">
        <v>90</v>
      </c>
      <c r="C7" s="33" t="s">
        <v>89</v>
      </c>
      <c r="D7" s="32" t="s">
        <v>19</v>
      </c>
      <c r="E7" s="32" t="s">
        <v>16</v>
      </c>
      <c r="F7" s="32" t="s">
        <v>88</v>
      </c>
      <c r="G7" s="32" t="s">
        <v>17</v>
      </c>
      <c r="H7" s="32" t="s">
        <v>86</v>
      </c>
      <c r="I7" s="32" t="s">
        <v>91</v>
      </c>
      <c r="J7" s="32" t="s">
        <v>92</v>
      </c>
      <c r="K7" s="32" t="s">
        <v>85</v>
      </c>
      <c r="L7" s="33" t="s">
        <v>93</v>
      </c>
      <c r="M7" s="32" t="s">
        <v>21</v>
      </c>
      <c r="N7" s="32" t="s">
        <v>22</v>
      </c>
      <c r="O7" s="32" t="s">
        <v>87</v>
      </c>
      <c r="P7" s="32" t="s">
        <v>84</v>
      </c>
      <c r="Q7" s="34" t="s">
        <v>23</v>
      </c>
    </row>
    <row r="8" spans="1:17" ht="14.4" customHeight="1">
      <c r="A8" s="35" t="s">
        <v>60</v>
      </c>
      <c r="B8" s="20">
        <v>2012</v>
      </c>
      <c r="C8" s="21">
        <v>1169</v>
      </c>
      <c r="D8" s="21">
        <v>6915</v>
      </c>
      <c r="E8" s="21">
        <v>150</v>
      </c>
      <c r="F8" s="21">
        <v>1067</v>
      </c>
      <c r="G8" s="21">
        <v>813</v>
      </c>
      <c r="H8" s="21">
        <v>832</v>
      </c>
      <c r="I8" s="21">
        <v>327</v>
      </c>
      <c r="J8" s="21">
        <v>706</v>
      </c>
      <c r="K8" s="21">
        <v>1072</v>
      </c>
      <c r="L8" s="21">
        <v>965</v>
      </c>
      <c r="M8" s="21">
        <v>220</v>
      </c>
      <c r="N8" s="21">
        <v>311</v>
      </c>
      <c r="O8" s="21">
        <v>1113</v>
      </c>
      <c r="P8" s="21">
        <v>1843</v>
      </c>
      <c r="Q8" s="36">
        <v>17142</v>
      </c>
    </row>
    <row r="9" spans="1:17" ht="14.4" customHeight="1">
      <c r="A9" s="35" t="s">
        <v>61</v>
      </c>
      <c r="B9" s="21">
        <v>2056</v>
      </c>
      <c r="C9" s="21">
        <v>1207</v>
      </c>
      <c r="D9" s="21">
        <v>7374</v>
      </c>
      <c r="E9" s="21">
        <v>136</v>
      </c>
      <c r="F9" s="21">
        <v>1107</v>
      </c>
      <c r="G9" s="21">
        <v>796</v>
      </c>
      <c r="H9" s="21">
        <v>874</v>
      </c>
      <c r="I9" s="21">
        <v>348</v>
      </c>
      <c r="J9" s="21">
        <v>763</v>
      </c>
      <c r="K9" s="21">
        <v>1134</v>
      </c>
      <c r="L9" s="21">
        <v>1034</v>
      </c>
      <c r="M9" s="21">
        <v>251</v>
      </c>
      <c r="N9" s="21">
        <v>313</v>
      </c>
      <c r="O9" s="21">
        <v>1117</v>
      </c>
      <c r="P9" s="21">
        <v>1989</v>
      </c>
      <c r="Q9" s="36">
        <v>17945</v>
      </c>
    </row>
    <row r="10" spans="1:17" ht="14.4" customHeight="1">
      <c r="A10" s="35" t="s">
        <v>62</v>
      </c>
      <c r="B10" s="21">
        <v>2243</v>
      </c>
      <c r="C10" s="21">
        <v>1327</v>
      </c>
      <c r="D10" s="21">
        <v>8052</v>
      </c>
      <c r="E10" s="21">
        <v>193</v>
      </c>
      <c r="F10" s="21">
        <v>1193</v>
      </c>
      <c r="G10" s="21">
        <v>915</v>
      </c>
      <c r="H10" s="21">
        <v>945</v>
      </c>
      <c r="I10" s="21">
        <v>391</v>
      </c>
      <c r="J10" s="21">
        <v>789</v>
      </c>
      <c r="K10" s="21">
        <v>1287</v>
      </c>
      <c r="L10" s="21">
        <v>1108</v>
      </c>
      <c r="M10" s="21">
        <v>268</v>
      </c>
      <c r="N10" s="21">
        <v>341</v>
      </c>
      <c r="O10" s="21">
        <v>1174</v>
      </c>
      <c r="P10" s="21">
        <v>2138</v>
      </c>
      <c r="Q10" s="36">
        <v>19509</v>
      </c>
    </row>
    <row r="11" spans="1:17" ht="14.4" customHeight="1">
      <c r="A11" s="35" t="s">
        <v>63</v>
      </c>
      <c r="B11" s="21">
        <v>2192</v>
      </c>
      <c r="C11" s="21">
        <v>1265</v>
      </c>
      <c r="D11" s="21">
        <v>8221</v>
      </c>
      <c r="E11" s="21">
        <v>112</v>
      </c>
      <c r="F11" s="21">
        <v>1195</v>
      </c>
      <c r="G11" s="21">
        <v>961</v>
      </c>
      <c r="H11" s="21">
        <v>961</v>
      </c>
      <c r="I11" s="21">
        <v>404</v>
      </c>
      <c r="J11" s="21">
        <v>780</v>
      </c>
      <c r="K11" s="21">
        <v>1175</v>
      </c>
      <c r="L11" s="21">
        <v>1081</v>
      </c>
      <c r="M11" s="21">
        <v>282</v>
      </c>
      <c r="N11" s="21">
        <v>289</v>
      </c>
      <c r="O11" s="21">
        <v>1153</v>
      </c>
      <c r="P11" s="21">
        <v>2065</v>
      </c>
      <c r="Q11" s="36">
        <v>19386</v>
      </c>
    </row>
    <row r="12" spans="1:17" ht="14.4" customHeight="1">
      <c r="A12" s="35" t="s">
        <v>64</v>
      </c>
      <c r="B12" s="21">
        <v>1905</v>
      </c>
      <c r="C12" s="21">
        <v>1132</v>
      </c>
      <c r="D12" s="21">
        <v>6560</v>
      </c>
      <c r="E12" s="21">
        <v>118</v>
      </c>
      <c r="F12" s="21">
        <v>1092</v>
      </c>
      <c r="G12" s="21">
        <v>812</v>
      </c>
      <c r="H12" s="21">
        <v>845</v>
      </c>
      <c r="I12" s="21">
        <v>377</v>
      </c>
      <c r="J12" s="21">
        <v>657</v>
      </c>
      <c r="K12" s="21">
        <v>1066</v>
      </c>
      <c r="L12" s="21">
        <v>943</v>
      </c>
      <c r="M12" s="21">
        <v>270</v>
      </c>
      <c r="N12" s="21">
        <v>275</v>
      </c>
      <c r="O12" s="21">
        <v>1004</v>
      </c>
      <c r="P12" s="21">
        <v>1858</v>
      </c>
      <c r="Q12" s="36">
        <v>16777</v>
      </c>
    </row>
    <row r="13" spans="1:17" ht="14.4" customHeight="1">
      <c r="A13" s="35" t="s">
        <v>65</v>
      </c>
      <c r="B13" s="21">
        <v>1902</v>
      </c>
      <c r="C13" s="21">
        <v>1159</v>
      </c>
      <c r="D13" s="21">
        <v>6132</v>
      </c>
      <c r="E13" s="21">
        <v>11</v>
      </c>
      <c r="F13" s="21">
        <v>1046</v>
      </c>
      <c r="G13" s="21">
        <v>787</v>
      </c>
      <c r="H13" s="21">
        <v>835</v>
      </c>
      <c r="I13" s="21">
        <v>359</v>
      </c>
      <c r="J13" s="21">
        <v>706</v>
      </c>
      <c r="K13" s="21">
        <v>1032</v>
      </c>
      <c r="L13" s="21">
        <v>930</v>
      </c>
      <c r="M13" s="21">
        <v>244</v>
      </c>
      <c r="N13" s="21">
        <v>284</v>
      </c>
      <c r="O13" s="21">
        <v>998</v>
      </c>
      <c r="P13" s="21">
        <v>1842</v>
      </c>
      <c r="Q13" s="36">
        <v>16140</v>
      </c>
    </row>
    <row r="14" spans="1:17" ht="14.4" customHeight="1">
      <c r="A14" s="35" t="s">
        <v>66</v>
      </c>
      <c r="B14" s="21">
        <v>1916</v>
      </c>
      <c r="C14" s="21">
        <v>605</v>
      </c>
      <c r="D14" s="21">
        <v>6360</v>
      </c>
      <c r="E14" s="21">
        <v>17</v>
      </c>
      <c r="F14" s="21">
        <v>1004</v>
      </c>
      <c r="G14" s="21">
        <v>875</v>
      </c>
      <c r="H14" s="21">
        <v>852</v>
      </c>
      <c r="I14" s="21">
        <v>330</v>
      </c>
      <c r="J14" s="21">
        <v>736</v>
      </c>
      <c r="K14" s="21">
        <v>935</v>
      </c>
      <c r="L14" s="21">
        <v>530</v>
      </c>
      <c r="M14" s="21">
        <v>259</v>
      </c>
      <c r="N14" s="21">
        <v>251</v>
      </c>
      <c r="O14" s="21">
        <v>935</v>
      </c>
      <c r="P14" s="21">
        <v>924</v>
      </c>
      <c r="Q14" s="36">
        <v>14451</v>
      </c>
    </row>
    <row r="15" spans="1:17" ht="14.4" customHeight="1">
      <c r="A15" s="35" t="s">
        <v>67</v>
      </c>
      <c r="B15" s="21">
        <v>1162</v>
      </c>
      <c r="C15" s="21">
        <v>1418</v>
      </c>
      <c r="D15" s="21">
        <v>3889</v>
      </c>
      <c r="E15" s="21">
        <v>73</v>
      </c>
      <c r="F15" s="21">
        <v>588</v>
      </c>
      <c r="G15" s="21">
        <v>481</v>
      </c>
      <c r="H15" s="21">
        <v>434</v>
      </c>
      <c r="I15" s="21">
        <v>192</v>
      </c>
      <c r="J15" s="21">
        <v>431</v>
      </c>
      <c r="K15" s="21">
        <v>483</v>
      </c>
      <c r="L15" s="21">
        <v>1156</v>
      </c>
      <c r="M15" s="21">
        <v>138</v>
      </c>
      <c r="N15" s="21">
        <v>136</v>
      </c>
      <c r="O15" s="21">
        <v>283</v>
      </c>
      <c r="P15" s="21">
        <v>2083</v>
      </c>
      <c r="Q15" s="36">
        <v>11296</v>
      </c>
    </row>
    <row r="16" spans="1:17" ht="14.4" customHeight="1">
      <c r="A16" s="35" t="s">
        <v>68</v>
      </c>
      <c r="B16" s="21">
        <v>2141</v>
      </c>
      <c r="C16" s="21">
        <v>1422</v>
      </c>
      <c r="D16" s="21">
        <v>7854</v>
      </c>
      <c r="E16" s="21">
        <v>166</v>
      </c>
      <c r="F16" s="21">
        <v>1194</v>
      </c>
      <c r="G16" s="21">
        <v>971</v>
      </c>
      <c r="H16" s="21">
        <v>923</v>
      </c>
      <c r="I16" s="21">
        <v>378</v>
      </c>
      <c r="J16" s="21">
        <v>784</v>
      </c>
      <c r="K16" s="21">
        <v>1255</v>
      </c>
      <c r="L16" s="21">
        <v>1145</v>
      </c>
      <c r="M16" s="21">
        <v>271</v>
      </c>
      <c r="N16" s="21">
        <v>335</v>
      </c>
      <c r="O16" s="21">
        <v>1119</v>
      </c>
      <c r="P16" s="21">
        <v>2045</v>
      </c>
      <c r="Q16" s="36">
        <v>19291</v>
      </c>
    </row>
    <row r="17" spans="1:17" ht="14.4" customHeight="1">
      <c r="A17" s="35" t="s">
        <v>69</v>
      </c>
      <c r="B17" s="21">
        <v>2269</v>
      </c>
      <c r="C17" s="21">
        <v>1474</v>
      </c>
      <c r="D17" s="21">
        <v>8852</v>
      </c>
      <c r="E17" s="21">
        <v>154</v>
      </c>
      <c r="F17" s="21">
        <v>1225</v>
      </c>
      <c r="G17" s="21">
        <v>1022</v>
      </c>
      <c r="H17" s="21">
        <v>948</v>
      </c>
      <c r="I17" s="21">
        <v>405</v>
      </c>
      <c r="J17" s="21">
        <v>895</v>
      </c>
      <c r="K17" s="21">
        <v>1451</v>
      </c>
      <c r="L17" s="21">
        <v>1249</v>
      </c>
      <c r="M17" s="21">
        <v>289</v>
      </c>
      <c r="N17" s="21">
        <v>364</v>
      </c>
      <c r="O17" s="21">
        <v>1257</v>
      </c>
      <c r="P17" s="21">
        <v>2175</v>
      </c>
      <c r="Q17" s="36">
        <v>21256</v>
      </c>
    </row>
    <row r="18" spans="1:17" ht="14.4" customHeight="1">
      <c r="A18" s="35" t="s">
        <v>70</v>
      </c>
      <c r="B18" s="21">
        <v>2267</v>
      </c>
      <c r="C18" s="21">
        <v>1371</v>
      </c>
      <c r="D18" s="21">
        <v>8699</v>
      </c>
      <c r="E18" s="21">
        <v>162</v>
      </c>
      <c r="F18" s="21">
        <v>1250</v>
      </c>
      <c r="G18" s="21">
        <v>989</v>
      </c>
      <c r="H18" s="21">
        <v>990</v>
      </c>
      <c r="I18" s="21">
        <v>406</v>
      </c>
      <c r="J18" s="21">
        <v>885</v>
      </c>
      <c r="K18" s="21">
        <v>1357</v>
      </c>
      <c r="L18" s="21">
        <v>1193</v>
      </c>
      <c r="M18" s="21">
        <v>275</v>
      </c>
      <c r="N18" s="21">
        <v>360</v>
      </c>
      <c r="O18" s="21">
        <v>1247</v>
      </c>
      <c r="P18" s="21">
        <v>2160</v>
      </c>
      <c r="Q18" s="36">
        <v>20826</v>
      </c>
    </row>
    <row r="19" spans="1:17" ht="14.4" customHeight="1">
      <c r="A19" s="35" t="s">
        <v>71</v>
      </c>
      <c r="B19" s="21">
        <v>2110</v>
      </c>
      <c r="C19" s="21">
        <v>1282</v>
      </c>
      <c r="D19" s="21">
        <v>7947</v>
      </c>
      <c r="E19" s="21">
        <v>130</v>
      </c>
      <c r="F19" s="21">
        <v>1174</v>
      </c>
      <c r="G19" s="21">
        <v>943</v>
      </c>
      <c r="H19" s="21">
        <v>981</v>
      </c>
      <c r="I19" s="21">
        <v>387</v>
      </c>
      <c r="J19" s="21">
        <v>810</v>
      </c>
      <c r="K19" s="21">
        <v>1244</v>
      </c>
      <c r="L19" s="21">
        <v>1051</v>
      </c>
      <c r="M19" s="21">
        <v>255</v>
      </c>
      <c r="N19" s="21">
        <v>331</v>
      </c>
      <c r="O19" s="21">
        <v>1179</v>
      </c>
      <c r="P19" s="21">
        <v>1936</v>
      </c>
      <c r="Q19" s="36">
        <v>19187</v>
      </c>
    </row>
    <row r="20" spans="1:17" ht="14.4" customHeight="1">
      <c r="A20" s="184" t="s">
        <v>291</v>
      </c>
      <c r="B20" s="185">
        <v>5606</v>
      </c>
      <c r="C20" s="185">
        <v>4074</v>
      </c>
      <c r="D20" s="185">
        <v>23550</v>
      </c>
      <c r="E20" s="185">
        <v>634</v>
      </c>
      <c r="F20" s="185">
        <v>2930</v>
      </c>
      <c r="G20" s="185">
        <v>2627</v>
      </c>
      <c r="H20" s="185">
        <v>3533</v>
      </c>
      <c r="I20" s="185">
        <v>1060</v>
      </c>
      <c r="J20" s="185">
        <v>2243</v>
      </c>
      <c r="K20" s="185">
        <v>4193</v>
      </c>
      <c r="L20" s="185">
        <v>3300</v>
      </c>
      <c r="M20" s="185">
        <v>881</v>
      </c>
      <c r="N20" s="185">
        <v>1030</v>
      </c>
      <c r="O20" s="185">
        <v>4019</v>
      </c>
      <c r="P20" s="185">
        <v>6325</v>
      </c>
      <c r="Q20" s="186">
        <v>46743</v>
      </c>
    </row>
  </sheetData>
  <mergeCells count="1">
    <mergeCell ref="A4:P4"/>
  </mergeCells>
  <printOptions horizontalCentered="1"/>
  <pageMargins left="0.78740157480314965" right="0.19685039370078741" top="0.47244094488188981" bottom="0.19685039370078741" header="0.31496062992125984" footer="0.19685039370078741"/>
  <pageSetup paperSize="9" orientation="landscape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4"/>
  <sheetViews>
    <sheetView zoomScaleNormal="100" workbookViewId="0">
      <selection activeCell="AE13" sqref="AE13"/>
    </sheetView>
  </sheetViews>
  <sheetFormatPr baseColWidth="10" defaultRowHeight="13.2"/>
  <cols>
    <col min="1" max="1" width="12.6640625" bestFit="1" customWidth="1"/>
    <col min="2" max="4" width="6.5546875" style="9" bestFit="1" customWidth="1"/>
    <col min="5" max="5" width="5.6640625" style="9" bestFit="1" customWidth="1"/>
    <col min="6" max="6" width="6.5546875" style="9" bestFit="1" customWidth="1"/>
    <col min="7" max="10" width="5.6640625" style="9" bestFit="1" customWidth="1"/>
    <col min="11" max="12" width="6.5546875" style="9" bestFit="1" customWidth="1"/>
    <col min="13" max="14" width="5.6640625" style="9" bestFit="1" customWidth="1"/>
    <col min="15" max="16" width="6.5546875" style="9" bestFit="1" customWidth="1"/>
    <col min="17" max="17" width="7.88671875" bestFit="1" customWidth="1"/>
    <col min="18" max="18" width="8.21875" bestFit="1" customWidth="1"/>
  </cols>
  <sheetData>
    <row r="1" spans="1:24" ht="63.6" customHeight="1">
      <c r="A1" s="503" t="s">
        <v>342</v>
      </c>
      <c r="B1" s="503"/>
      <c r="C1" s="503"/>
      <c r="D1" s="503"/>
      <c r="E1" s="503"/>
      <c r="F1" s="503"/>
      <c r="G1" s="503"/>
      <c r="H1" s="503"/>
      <c r="I1" s="503"/>
      <c r="J1" s="503"/>
      <c r="K1" s="503"/>
      <c r="L1" s="503"/>
      <c r="M1" s="503"/>
      <c r="N1" s="503"/>
      <c r="O1" s="503"/>
      <c r="P1" s="503"/>
    </row>
    <row r="2" spans="1:24" ht="66.599999999999994" customHeight="1">
      <c r="A2" s="363">
        <v>2022</v>
      </c>
      <c r="B2" s="364" t="s">
        <v>90</v>
      </c>
      <c r="C2" s="364" t="s">
        <v>89</v>
      </c>
      <c r="D2" s="364" t="s">
        <v>19</v>
      </c>
      <c r="E2" s="364" t="s">
        <v>16</v>
      </c>
      <c r="F2" s="364" t="s">
        <v>88</v>
      </c>
      <c r="G2" s="364" t="s">
        <v>17</v>
      </c>
      <c r="H2" s="364" t="s">
        <v>86</v>
      </c>
      <c r="I2" s="364" t="s">
        <v>91</v>
      </c>
      <c r="J2" s="364" t="s">
        <v>92</v>
      </c>
      <c r="K2" s="364" t="s">
        <v>85</v>
      </c>
      <c r="L2" s="364" t="s">
        <v>93</v>
      </c>
      <c r="M2" s="364" t="s">
        <v>21</v>
      </c>
      <c r="N2" s="364" t="s">
        <v>22</v>
      </c>
      <c r="O2" s="364" t="s">
        <v>87</v>
      </c>
      <c r="P2" s="364" t="s">
        <v>84</v>
      </c>
      <c r="Q2" s="365" t="s">
        <v>1</v>
      </c>
      <c r="R2" s="366" t="s">
        <v>260</v>
      </c>
      <c r="X2" s="40"/>
    </row>
    <row r="3" spans="1:24" ht="18" customHeight="1">
      <c r="A3" s="358" t="s">
        <v>97</v>
      </c>
      <c r="B3" s="359">
        <v>122586</v>
      </c>
      <c r="C3" s="360">
        <v>63462</v>
      </c>
      <c r="D3" s="359">
        <v>424538</v>
      </c>
      <c r="E3" s="359">
        <v>95</v>
      </c>
      <c r="F3" s="359">
        <v>66231</v>
      </c>
      <c r="G3" s="359">
        <v>47924</v>
      </c>
      <c r="H3" s="359">
        <v>44396</v>
      </c>
      <c r="I3" s="359">
        <v>18426</v>
      </c>
      <c r="J3" s="359">
        <v>38242</v>
      </c>
      <c r="K3" s="359">
        <v>43508</v>
      </c>
      <c r="L3" s="359">
        <v>53454</v>
      </c>
      <c r="M3" s="359">
        <v>12879</v>
      </c>
      <c r="N3" s="359">
        <v>13699</v>
      </c>
      <c r="O3" s="359">
        <v>47497</v>
      </c>
      <c r="P3" s="359">
        <v>102831</v>
      </c>
      <c r="Q3" s="361">
        <f t="shared" ref="Q3:Q12" si="0">SUM(B3:P3)</f>
        <v>1099768</v>
      </c>
      <c r="R3" s="362">
        <f>Q3/$Q$12</f>
        <v>0.496490426548158</v>
      </c>
      <c r="X3" s="40"/>
    </row>
    <row r="4" spans="1:24" ht="18" customHeight="1">
      <c r="A4" s="102" t="s">
        <v>98</v>
      </c>
      <c r="B4" s="93">
        <v>1060</v>
      </c>
      <c r="C4" s="103">
        <v>1233</v>
      </c>
      <c r="D4" s="93">
        <v>2592</v>
      </c>
      <c r="E4" s="93">
        <v>1298</v>
      </c>
      <c r="F4" s="93">
        <v>1943</v>
      </c>
      <c r="G4" s="93">
        <v>954</v>
      </c>
      <c r="H4" s="93">
        <v>801</v>
      </c>
      <c r="I4" s="93">
        <v>391</v>
      </c>
      <c r="J4" s="93">
        <v>569</v>
      </c>
      <c r="K4" s="93">
        <v>907</v>
      </c>
      <c r="L4" s="93">
        <v>942</v>
      </c>
      <c r="M4" s="93">
        <v>407</v>
      </c>
      <c r="N4" s="93">
        <v>557</v>
      </c>
      <c r="O4" s="93">
        <v>1107</v>
      </c>
      <c r="P4" s="93">
        <v>1971</v>
      </c>
      <c r="Q4" s="94">
        <f t="shared" si="0"/>
        <v>16732</v>
      </c>
      <c r="R4" s="244">
        <f t="shared" ref="R4:R11" si="1">Q4/$Q$12</f>
        <v>7.5536638791124855E-3</v>
      </c>
      <c r="X4" s="40"/>
    </row>
    <row r="5" spans="1:24" ht="18" customHeight="1">
      <c r="A5" s="102" t="s">
        <v>59</v>
      </c>
      <c r="B5" s="93">
        <v>0</v>
      </c>
      <c r="C5" s="103">
        <v>0</v>
      </c>
      <c r="D5" s="93">
        <v>86</v>
      </c>
      <c r="E5" s="93">
        <v>4616</v>
      </c>
      <c r="F5" s="93">
        <v>0</v>
      </c>
      <c r="G5" s="93">
        <v>0</v>
      </c>
      <c r="H5" s="93">
        <v>0</v>
      </c>
      <c r="I5" s="93">
        <v>0</v>
      </c>
      <c r="J5" s="93">
        <v>0</v>
      </c>
      <c r="K5" s="93">
        <v>0</v>
      </c>
      <c r="L5" s="93">
        <v>2</v>
      </c>
      <c r="M5" s="93">
        <v>0</v>
      </c>
      <c r="N5" s="93">
        <v>0</v>
      </c>
      <c r="O5" s="93">
        <v>0</v>
      </c>
      <c r="P5" s="93">
        <v>0</v>
      </c>
      <c r="Q5" s="94">
        <f t="shared" si="0"/>
        <v>4704</v>
      </c>
      <c r="R5" s="244">
        <f t="shared" si="1"/>
        <v>2.1236214969725755E-3</v>
      </c>
      <c r="X5" s="40"/>
    </row>
    <row r="6" spans="1:24" ht="18" customHeight="1">
      <c r="A6" s="102" t="s">
        <v>99</v>
      </c>
      <c r="B6" s="93">
        <v>0</v>
      </c>
      <c r="C6" s="103">
        <v>0</v>
      </c>
      <c r="D6" s="93">
        <v>359</v>
      </c>
      <c r="E6" s="93">
        <v>0</v>
      </c>
      <c r="F6" s="93">
        <v>0</v>
      </c>
      <c r="G6" s="93">
        <v>72</v>
      </c>
      <c r="H6" s="93">
        <v>2</v>
      </c>
      <c r="I6" s="93">
        <v>0</v>
      </c>
      <c r="J6" s="93">
        <v>0</v>
      </c>
      <c r="K6" s="93">
        <v>20</v>
      </c>
      <c r="L6" s="93">
        <v>1</v>
      </c>
      <c r="M6" s="93">
        <v>0</v>
      </c>
      <c r="N6" s="93">
        <v>0</v>
      </c>
      <c r="O6" s="93">
        <v>0</v>
      </c>
      <c r="P6" s="93">
        <v>229</v>
      </c>
      <c r="Q6" s="94">
        <f t="shared" si="0"/>
        <v>683</v>
      </c>
      <c r="R6" s="244">
        <f t="shared" si="1"/>
        <v>3.083404511973361E-4</v>
      </c>
      <c r="X6" s="40"/>
    </row>
    <row r="7" spans="1:24" ht="18" customHeight="1">
      <c r="A7" s="102" t="s">
        <v>100</v>
      </c>
      <c r="B7" s="93">
        <v>5242</v>
      </c>
      <c r="C7" s="103">
        <v>1047</v>
      </c>
      <c r="D7" s="93">
        <v>6511</v>
      </c>
      <c r="E7" s="93">
        <v>26938</v>
      </c>
      <c r="F7" s="93">
        <v>3115</v>
      </c>
      <c r="G7" s="93">
        <v>1969</v>
      </c>
      <c r="H7" s="93">
        <v>2082</v>
      </c>
      <c r="I7" s="93">
        <v>689</v>
      </c>
      <c r="J7" s="93">
        <v>3805</v>
      </c>
      <c r="K7" s="93">
        <v>6766</v>
      </c>
      <c r="L7" s="93">
        <v>2600</v>
      </c>
      <c r="M7" s="93">
        <v>1197</v>
      </c>
      <c r="N7" s="93">
        <v>1563</v>
      </c>
      <c r="O7" s="93">
        <v>3384</v>
      </c>
      <c r="P7" s="93">
        <v>6242</v>
      </c>
      <c r="Q7" s="94">
        <f t="shared" si="0"/>
        <v>73150</v>
      </c>
      <c r="R7" s="244">
        <f t="shared" si="1"/>
        <v>3.3023578338338411E-2</v>
      </c>
      <c r="X7" s="40"/>
    </row>
    <row r="8" spans="1:24" ht="18" customHeight="1">
      <c r="A8" s="102" t="s">
        <v>101</v>
      </c>
      <c r="B8" s="93">
        <v>1808</v>
      </c>
      <c r="C8" s="103">
        <v>817</v>
      </c>
      <c r="D8" s="93">
        <v>5336</v>
      </c>
      <c r="E8" s="93">
        <v>141</v>
      </c>
      <c r="F8" s="93">
        <v>1762</v>
      </c>
      <c r="G8" s="93">
        <v>1444</v>
      </c>
      <c r="H8" s="93">
        <v>481</v>
      </c>
      <c r="I8" s="93">
        <v>250</v>
      </c>
      <c r="J8" s="93">
        <v>388</v>
      </c>
      <c r="K8" s="93">
        <v>3280</v>
      </c>
      <c r="L8" s="93">
        <v>814</v>
      </c>
      <c r="M8" s="93">
        <v>252</v>
      </c>
      <c r="N8" s="93">
        <v>93</v>
      </c>
      <c r="O8" s="93">
        <v>697</v>
      </c>
      <c r="P8" s="93">
        <v>2087</v>
      </c>
      <c r="Q8" s="94">
        <f t="shared" si="0"/>
        <v>19650</v>
      </c>
      <c r="R8" s="244">
        <f t="shared" si="1"/>
        <v>8.8709954114606932E-3</v>
      </c>
      <c r="X8" s="40"/>
    </row>
    <row r="9" spans="1:24" ht="18" customHeight="1">
      <c r="A9" s="102" t="s">
        <v>94</v>
      </c>
      <c r="B9" s="93">
        <v>116307</v>
      </c>
      <c r="C9" s="103">
        <v>62506</v>
      </c>
      <c r="D9" s="93">
        <v>230528</v>
      </c>
      <c r="E9" s="93">
        <v>116</v>
      </c>
      <c r="F9" s="93">
        <v>59783</v>
      </c>
      <c r="G9" s="93">
        <v>42121</v>
      </c>
      <c r="H9" s="93">
        <v>36509</v>
      </c>
      <c r="I9" s="93">
        <v>19676</v>
      </c>
      <c r="J9" s="93">
        <v>33152</v>
      </c>
      <c r="K9" s="93">
        <v>67631</v>
      </c>
      <c r="L9" s="93">
        <v>54686</v>
      </c>
      <c r="M9" s="93">
        <v>9148</v>
      </c>
      <c r="N9" s="93">
        <v>11991</v>
      </c>
      <c r="O9" s="93">
        <v>55823</v>
      </c>
      <c r="P9" s="93">
        <v>99510</v>
      </c>
      <c r="Q9" s="94">
        <f t="shared" si="0"/>
        <v>899487</v>
      </c>
      <c r="R9" s="244">
        <f t="shared" si="1"/>
        <v>0.40607353942333563</v>
      </c>
      <c r="X9" s="40"/>
    </row>
    <row r="10" spans="1:24" ht="18" customHeight="1">
      <c r="A10" s="102" t="s">
        <v>102</v>
      </c>
      <c r="B10" s="93">
        <v>4548</v>
      </c>
      <c r="C10" s="103">
        <v>2749</v>
      </c>
      <c r="D10" s="93">
        <v>39519</v>
      </c>
      <c r="E10" s="93">
        <v>7</v>
      </c>
      <c r="F10" s="93">
        <v>2907</v>
      </c>
      <c r="G10" s="93">
        <v>1964</v>
      </c>
      <c r="H10" s="93">
        <v>1868</v>
      </c>
      <c r="I10" s="93">
        <v>545</v>
      </c>
      <c r="J10" s="93">
        <v>1135</v>
      </c>
      <c r="K10" s="93">
        <v>2853</v>
      </c>
      <c r="L10" s="93">
        <v>2105</v>
      </c>
      <c r="M10" s="93">
        <v>127</v>
      </c>
      <c r="N10" s="93">
        <v>284</v>
      </c>
      <c r="O10" s="93">
        <v>2705</v>
      </c>
      <c r="P10" s="93">
        <v>5719</v>
      </c>
      <c r="Q10" s="94">
        <f t="shared" si="0"/>
        <v>69035</v>
      </c>
      <c r="R10" s="244">
        <f t="shared" si="1"/>
        <v>3.1165860978635572E-2</v>
      </c>
      <c r="X10" s="40"/>
    </row>
    <row r="11" spans="1:24" ht="18" customHeight="1">
      <c r="A11" s="102" t="s">
        <v>103</v>
      </c>
      <c r="B11" s="93">
        <v>1344</v>
      </c>
      <c r="C11" s="103">
        <v>1640</v>
      </c>
      <c r="D11" s="93">
        <v>14826</v>
      </c>
      <c r="E11" s="93">
        <v>337</v>
      </c>
      <c r="F11" s="93">
        <v>2022</v>
      </c>
      <c r="G11" s="93">
        <v>1307</v>
      </c>
      <c r="H11" s="93">
        <v>1450</v>
      </c>
      <c r="I11" s="93">
        <v>318</v>
      </c>
      <c r="J11" s="93">
        <v>1157</v>
      </c>
      <c r="K11" s="93">
        <v>2353</v>
      </c>
      <c r="L11" s="93">
        <v>1601</v>
      </c>
      <c r="M11" s="93">
        <v>115</v>
      </c>
      <c r="N11" s="93">
        <v>272</v>
      </c>
      <c r="O11" s="93">
        <v>888</v>
      </c>
      <c r="P11" s="93">
        <v>2245</v>
      </c>
      <c r="Q11" s="94">
        <f t="shared" si="0"/>
        <v>31875</v>
      </c>
      <c r="R11" s="244">
        <f t="shared" si="1"/>
        <v>1.4389973472789294E-2</v>
      </c>
      <c r="X11" s="40"/>
    </row>
    <row r="12" spans="1:24" ht="21" customHeight="1">
      <c r="A12" s="104" t="s">
        <v>1</v>
      </c>
      <c r="B12" s="310">
        <f t="shared" ref="B12:P12" si="2">SUM(B3:B11)</f>
        <v>252895</v>
      </c>
      <c r="C12" s="310">
        <f t="shared" si="2"/>
        <v>133454</v>
      </c>
      <c r="D12" s="310">
        <f t="shared" si="2"/>
        <v>724295</v>
      </c>
      <c r="E12" s="310">
        <f t="shared" si="2"/>
        <v>33548</v>
      </c>
      <c r="F12" s="310">
        <f t="shared" si="2"/>
        <v>137763</v>
      </c>
      <c r="G12" s="310">
        <f t="shared" si="2"/>
        <v>97755</v>
      </c>
      <c r="H12" s="310">
        <f t="shared" si="2"/>
        <v>87589</v>
      </c>
      <c r="I12" s="310">
        <f t="shared" si="2"/>
        <v>40295</v>
      </c>
      <c r="J12" s="310">
        <f t="shared" si="2"/>
        <v>78448</v>
      </c>
      <c r="K12" s="310">
        <f t="shared" si="2"/>
        <v>127318</v>
      </c>
      <c r="L12" s="310">
        <f t="shared" si="2"/>
        <v>116205</v>
      </c>
      <c r="M12" s="310">
        <f t="shared" si="2"/>
        <v>24125</v>
      </c>
      <c r="N12" s="310">
        <f t="shared" si="2"/>
        <v>28459</v>
      </c>
      <c r="O12" s="310">
        <f t="shared" si="2"/>
        <v>112101</v>
      </c>
      <c r="P12" s="310">
        <f t="shared" si="2"/>
        <v>220834</v>
      </c>
      <c r="Q12" s="310">
        <f t="shared" si="0"/>
        <v>2215084</v>
      </c>
      <c r="R12" s="367">
        <f>SUM(R3:R11)</f>
        <v>1</v>
      </c>
      <c r="X12" s="40"/>
    </row>
    <row r="13" spans="1:24">
      <c r="A13" s="105"/>
      <c r="B13" s="105"/>
      <c r="C13" s="105"/>
      <c r="D13" s="105"/>
      <c r="E13" s="105"/>
      <c r="F13" s="105"/>
      <c r="G13" s="105"/>
      <c r="H13" s="105"/>
      <c r="I13" s="105"/>
      <c r="J13" s="105"/>
      <c r="K13" s="105"/>
      <c r="L13" s="105"/>
      <c r="M13" s="105"/>
      <c r="N13" s="105"/>
      <c r="O13" s="105"/>
      <c r="P13" s="105"/>
      <c r="Q13" s="105"/>
      <c r="R13" s="40"/>
      <c r="S13" s="40"/>
      <c r="T13" s="40"/>
      <c r="U13" s="40"/>
      <c r="V13" s="40"/>
      <c r="W13" s="40"/>
      <c r="X13" s="40"/>
    </row>
    <row r="14" spans="1:24">
      <c r="A14" s="105"/>
      <c r="B14" s="105"/>
      <c r="C14" s="105"/>
      <c r="D14" s="105"/>
      <c r="E14" s="105"/>
      <c r="F14" s="105"/>
      <c r="G14" s="105"/>
      <c r="H14" s="105"/>
      <c r="I14" s="105"/>
      <c r="J14" s="105"/>
      <c r="K14" s="105"/>
      <c r="L14" s="105"/>
      <c r="M14" s="105"/>
      <c r="N14" s="105"/>
      <c r="O14" s="105"/>
      <c r="P14" s="105"/>
      <c r="Q14" s="105"/>
      <c r="R14" s="15"/>
      <c r="S14" s="40"/>
      <c r="T14" s="40"/>
      <c r="U14" s="40"/>
      <c r="V14" s="40"/>
      <c r="W14" s="40"/>
      <c r="X14" s="40"/>
    </row>
  </sheetData>
  <mergeCells count="1">
    <mergeCell ref="A1:P1"/>
  </mergeCells>
  <printOptions horizontalCentered="1"/>
  <pageMargins left="0.78740157480314965" right="0.19685039370078741" top="0.59055118110236227" bottom="0.19685039370078741" header="0.11811023622047245" footer="0.51181102362204722"/>
  <pageSetup paperSize="9" orientation="landscape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6"/>
  <sheetViews>
    <sheetView zoomScale="85" zoomScaleNormal="85" workbookViewId="0">
      <selection activeCell="AE13" sqref="AE13"/>
    </sheetView>
  </sheetViews>
  <sheetFormatPr baseColWidth="10" defaultColWidth="11.44140625" defaultRowHeight="13.2"/>
  <cols>
    <col min="1" max="1" width="27" style="4" customWidth="1"/>
    <col min="2" max="16" width="7.88671875" style="106" customWidth="1"/>
    <col min="17" max="17" width="10.5546875" style="106" bestFit="1" customWidth="1"/>
    <col min="18" max="16384" width="11.44140625" style="4"/>
  </cols>
  <sheetData>
    <row r="1" spans="1:17" ht="25.2" customHeight="1">
      <c r="A1" s="513" t="s">
        <v>330</v>
      </c>
      <c r="B1" s="513"/>
      <c r="C1" s="513"/>
      <c r="D1" s="513"/>
      <c r="E1" s="513"/>
      <c r="F1" s="513"/>
      <c r="G1" s="513"/>
      <c r="H1" s="513"/>
      <c r="I1" s="513"/>
      <c r="J1" s="513"/>
      <c r="K1" s="513"/>
      <c r="L1" s="513"/>
      <c r="M1" s="513"/>
      <c r="N1" s="513"/>
      <c r="O1" s="513"/>
      <c r="P1" s="513"/>
      <c r="Q1" s="513"/>
    </row>
    <row r="2" spans="1:17" customFormat="1" ht="67.2" customHeight="1">
      <c r="A2" s="172"/>
      <c r="B2" s="99" t="s">
        <v>90</v>
      </c>
      <c r="C2" s="99" t="s">
        <v>89</v>
      </c>
      <c r="D2" s="99" t="s">
        <v>19</v>
      </c>
      <c r="E2" s="99" t="s">
        <v>16</v>
      </c>
      <c r="F2" s="99" t="s">
        <v>88</v>
      </c>
      <c r="G2" s="99" t="s">
        <v>17</v>
      </c>
      <c r="H2" s="99" t="s">
        <v>86</v>
      </c>
      <c r="I2" s="99" t="s">
        <v>91</v>
      </c>
      <c r="J2" s="99" t="s">
        <v>92</v>
      </c>
      <c r="K2" s="99" t="s">
        <v>85</v>
      </c>
      <c r="L2" s="99" t="s">
        <v>93</v>
      </c>
      <c r="M2" s="99" t="s">
        <v>21</v>
      </c>
      <c r="N2" s="99" t="s">
        <v>22</v>
      </c>
      <c r="O2" s="99" t="s">
        <v>87</v>
      </c>
      <c r="P2" s="99" t="s">
        <v>84</v>
      </c>
      <c r="Q2" s="107" t="s">
        <v>1</v>
      </c>
    </row>
    <row r="3" spans="1:17" ht="15.6" customHeight="1">
      <c r="A3" s="14" t="s">
        <v>141</v>
      </c>
      <c r="B3" s="288">
        <v>15773</v>
      </c>
      <c r="C3" s="288">
        <v>10254</v>
      </c>
      <c r="D3" s="368">
        <v>100346</v>
      </c>
      <c r="E3" s="288">
        <v>743</v>
      </c>
      <c r="F3" s="288">
        <v>13673</v>
      </c>
      <c r="G3" s="288">
        <v>12557</v>
      </c>
      <c r="H3" s="288">
        <v>13157</v>
      </c>
      <c r="I3" s="288">
        <v>6818</v>
      </c>
      <c r="J3" s="288">
        <v>11726</v>
      </c>
      <c r="K3" s="288">
        <v>21275</v>
      </c>
      <c r="L3" s="288">
        <v>14889</v>
      </c>
      <c r="M3" s="288">
        <v>4262</v>
      </c>
      <c r="N3" s="288">
        <v>4356</v>
      </c>
      <c r="O3" s="288">
        <v>13096</v>
      </c>
      <c r="P3" s="288">
        <v>16329</v>
      </c>
      <c r="Q3" s="369">
        <v>537744</v>
      </c>
    </row>
    <row r="4" spans="1:17" ht="15.6" customHeight="1">
      <c r="A4" s="14" t="s">
        <v>142</v>
      </c>
      <c r="B4" s="288">
        <v>16409</v>
      </c>
      <c r="C4" s="288">
        <v>12843</v>
      </c>
      <c r="D4" s="368">
        <v>108029</v>
      </c>
      <c r="E4" s="288">
        <v>55335</v>
      </c>
      <c r="F4" s="288">
        <v>15889</v>
      </c>
      <c r="G4" s="288">
        <v>14801</v>
      </c>
      <c r="H4" s="288">
        <v>11443</v>
      </c>
      <c r="I4" s="288">
        <v>7944</v>
      </c>
      <c r="J4" s="288">
        <v>11090</v>
      </c>
      <c r="K4" s="288">
        <v>20375</v>
      </c>
      <c r="L4" s="288">
        <v>12411</v>
      </c>
      <c r="M4" s="288">
        <v>4762</v>
      </c>
      <c r="N4" s="288">
        <v>5699</v>
      </c>
      <c r="O4" s="288">
        <v>15768</v>
      </c>
      <c r="P4" s="288">
        <v>18558</v>
      </c>
      <c r="Q4" s="369">
        <v>276095</v>
      </c>
    </row>
    <row r="5" spans="1:17" ht="15.6" customHeight="1">
      <c r="A5" s="14" t="s">
        <v>143</v>
      </c>
      <c r="B5" s="288">
        <v>3977</v>
      </c>
      <c r="C5" s="288">
        <v>3440</v>
      </c>
      <c r="D5" s="368">
        <v>25872</v>
      </c>
      <c r="E5" s="288">
        <v>6</v>
      </c>
      <c r="F5" s="288">
        <v>3881</v>
      </c>
      <c r="G5" s="288">
        <v>5939</v>
      </c>
      <c r="H5" s="288">
        <v>7094</v>
      </c>
      <c r="I5" s="288">
        <v>3106</v>
      </c>
      <c r="J5" s="288">
        <v>3297</v>
      </c>
      <c r="K5" s="288">
        <v>7936</v>
      </c>
      <c r="L5" s="288">
        <v>6944</v>
      </c>
      <c r="M5" s="288">
        <v>1283</v>
      </c>
      <c r="N5" s="288">
        <v>0</v>
      </c>
      <c r="O5" s="288">
        <v>5132</v>
      </c>
      <c r="P5" s="288">
        <v>6237</v>
      </c>
      <c r="Q5" s="369">
        <v>87859</v>
      </c>
    </row>
    <row r="6" spans="1:17" ht="15.6" customHeight="1">
      <c r="A6" s="14" t="s">
        <v>144</v>
      </c>
      <c r="B6" s="288">
        <v>511</v>
      </c>
      <c r="C6" s="288">
        <v>231</v>
      </c>
      <c r="D6" s="368">
        <v>1504</v>
      </c>
      <c r="E6" s="288">
        <v>437</v>
      </c>
      <c r="F6" s="288">
        <v>501</v>
      </c>
      <c r="G6" s="288">
        <v>626</v>
      </c>
      <c r="H6" s="288">
        <v>277</v>
      </c>
      <c r="I6" s="288">
        <v>215</v>
      </c>
      <c r="J6" s="288">
        <v>254</v>
      </c>
      <c r="K6" s="288">
        <v>430</v>
      </c>
      <c r="L6" s="288">
        <v>339</v>
      </c>
      <c r="M6" s="288">
        <v>118</v>
      </c>
      <c r="N6" s="288">
        <v>0</v>
      </c>
      <c r="O6" s="288">
        <v>532</v>
      </c>
      <c r="P6" s="288">
        <v>423</v>
      </c>
      <c r="Q6" s="369">
        <v>5967</v>
      </c>
    </row>
    <row r="7" spans="1:17" ht="15.6" customHeight="1">
      <c r="A7" s="14" t="s">
        <v>145</v>
      </c>
      <c r="B7" s="288">
        <v>4220</v>
      </c>
      <c r="C7" s="288">
        <v>3414</v>
      </c>
      <c r="D7" s="368">
        <v>17230</v>
      </c>
      <c r="E7" s="288">
        <v>0</v>
      </c>
      <c r="F7" s="288">
        <v>2821</v>
      </c>
      <c r="G7" s="288">
        <v>2924</v>
      </c>
      <c r="H7" s="288">
        <v>3100</v>
      </c>
      <c r="I7" s="288">
        <v>1250</v>
      </c>
      <c r="J7" s="288">
        <v>3144</v>
      </c>
      <c r="K7" s="288">
        <v>3888</v>
      </c>
      <c r="L7" s="288">
        <v>3937</v>
      </c>
      <c r="M7" s="288">
        <v>814</v>
      </c>
      <c r="N7" s="288">
        <v>0</v>
      </c>
      <c r="O7" s="288">
        <v>3092</v>
      </c>
      <c r="P7" s="288">
        <v>3444</v>
      </c>
      <c r="Q7" s="369">
        <v>61035</v>
      </c>
    </row>
    <row r="8" spans="1:17" ht="15.6" customHeight="1">
      <c r="A8" s="14" t="s">
        <v>146</v>
      </c>
      <c r="B8" s="288">
        <v>1536</v>
      </c>
      <c r="C8" s="288">
        <v>1171</v>
      </c>
      <c r="D8" s="368">
        <v>3626</v>
      </c>
      <c r="E8" s="288">
        <v>0</v>
      </c>
      <c r="F8" s="288">
        <v>1144</v>
      </c>
      <c r="G8" s="288">
        <v>1094</v>
      </c>
      <c r="H8" s="288">
        <v>854</v>
      </c>
      <c r="I8" s="288">
        <v>594</v>
      </c>
      <c r="J8" s="288">
        <v>995</v>
      </c>
      <c r="K8" s="288">
        <v>1165</v>
      </c>
      <c r="L8" s="288">
        <v>726</v>
      </c>
      <c r="M8" s="288">
        <v>382</v>
      </c>
      <c r="N8" s="288">
        <v>0</v>
      </c>
      <c r="O8" s="288">
        <v>1165</v>
      </c>
      <c r="P8" s="288">
        <v>930</v>
      </c>
      <c r="Q8" s="369">
        <v>16644</v>
      </c>
    </row>
    <row r="9" spans="1:17" ht="15.6" customHeight="1">
      <c r="A9" s="14" t="s">
        <v>147</v>
      </c>
      <c r="B9" s="288">
        <v>140</v>
      </c>
      <c r="C9" s="288">
        <v>47</v>
      </c>
      <c r="D9" s="368">
        <v>1406</v>
      </c>
      <c r="E9" s="288">
        <v>39</v>
      </c>
      <c r="F9" s="288">
        <v>136</v>
      </c>
      <c r="G9" s="288">
        <v>80</v>
      </c>
      <c r="H9" s="288">
        <v>101</v>
      </c>
      <c r="I9" s="288">
        <v>0</v>
      </c>
      <c r="J9" s="288">
        <v>92</v>
      </c>
      <c r="K9" s="288">
        <v>240</v>
      </c>
      <c r="L9" s="288">
        <v>114</v>
      </c>
      <c r="M9" s="288">
        <v>2</v>
      </c>
      <c r="N9" s="288">
        <v>2</v>
      </c>
      <c r="O9" s="288">
        <v>196</v>
      </c>
      <c r="P9" s="288">
        <v>270</v>
      </c>
      <c r="Q9" s="369">
        <v>2826</v>
      </c>
    </row>
    <row r="10" spans="1:17" ht="15.6" customHeight="1">
      <c r="A10" s="14" t="s">
        <v>148</v>
      </c>
      <c r="B10" s="288">
        <v>365</v>
      </c>
      <c r="C10" s="288">
        <v>261</v>
      </c>
      <c r="D10" s="368">
        <v>5481</v>
      </c>
      <c r="E10" s="288">
        <v>151</v>
      </c>
      <c r="F10" s="288">
        <v>439</v>
      </c>
      <c r="G10" s="288">
        <v>373</v>
      </c>
      <c r="H10" s="288">
        <v>281</v>
      </c>
      <c r="I10" s="288">
        <v>12</v>
      </c>
      <c r="J10" s="288">
        <v>304</v>
      </c>
      <c r="K10" s="288">
        <v>297</v>
      </c>
      <c r="L10" s="288">
        <v>207</v>
      </c>
      <c r="M10" s="288">
        <v>44</v>
      </c>
      <c r="N10" s="288">
        <v>5</v>
      </c>
      <c r="O10" s="288">
        <v>158</v>
      </c>
      <c r="P10" s="288">
        <v>703</v>
      </c>
      <c r="Q10" s="369">
        <v>8930</v>
      </c>
    </row>
    <row r="11" spans="1:17" ht="15.6" customHeight="1">
      <c r="A11" s="14" t="s">
        <v>149</v>
      </c>
      <c r="B11" s="288">
        <v>0</v>
      </c>
      <c r="C11" s="288">
        <v>0</v>
      </c>
      <c r="D11" s="368">
        <v>608</v>
      </c>
      <c r="E11" s="288">
        <v>0</v>
      </c>
      <c r="F11" s="288">
        <v>0</v>
      </c>
      <c r="G11" s="288">
        <v>0</v>
      </c>
      <c r="H11" s="288">
        <v>0</v>
      </c>
      <c r="I11" s="288">
        <v>0</v>
      </c>
      <c r="J11" s="288">
        <v>0</v>
      </c>
      <c r="K11" s="288">
        <v>1</v>
      </c>
      <c r="L11" s="288">
        <v>0</v>
      </c>
      <c r="M11" s="288">
        <v>0</v>
      </c>
      <c r="N11" s="288">
        <v>0</v>
      </c>
      <c r="O11" s="288">
        <v>3</v>
      </c>
      <c r="P11" s="288">
        <v>5</v>
      </c>
      <c r="Q11" s="369">
        <v>617</v>
      </c>
    </row>
    <row r="12" spans="1:17" ht="15.6" customHeight="1">
      <c r="A12" s="14" t="s">
        <v>150</v>
      </c>
      <c r="B12" s="288">
        <v>10</v>
      </c>
      <c r="C12" s="288">
        <v>0</v>
      </c>
      <c r="D12" s="368">
        <v>2358</v>
      </c>
      <c r="E12" s="288">
        <v>1</v>
      </c>
      <c r="F12" s="288">
        <v>0</v>
      </c>
      <c r="G12" s="288">
        <v>0</v>
      </c>
      <c r="H12" s="288">
        <v>0</v>
      </c>
      <c r="I12" s="288">
        <v>0</v>
      </c>
      <c r="J12" s="288">
        <v>0</v>
      </c>
      <c r="K12" s="288">
        <v>0</v>
      </c>
      <c r="L12" s="288">
        <v>1</v>
      </c>
      <c r="M12" s="288">
        <v>0</v>
      </c>
      <c r="N12" s="288">
        <v>19</v>
      </c>
      <c r="O12" s="288">
        <v>1</v>
      </c>
      <c r="P12" s="288">
        <v>0</v>
      </c>
      <c r="Q12" s="369">
        <v>2413</v>
      </c>
    </row>
    <row r="13" spans="1:17" ht="15.6" customHeight="1">
      <c r="A13" s="14" t="s">
        <v>151</v>
      </c>
      <c r="B13" s="288">
        <v>1</v>
      </c>
      <c r="C13" s="288">
        <v>3</v>
      </c>
      <c r="D13" s="368">
        <v>57</v>
      </c>
      <c r="E13" s="288">
        <v>0</v>
      </c>
      <c r="F13" s="288">
        <v>2</v>
      </c>
      <c r="G13" s="288">
        <v>1</v>
      </c>
      <c r="H13" s="288">
        <v>2</v>
      </c>
      <c r="I13" s="288">
        <v>4</v>
      </c>
      <c r="J13" s="288">
        <v>0</v>
      </c>
      <c r="K13" s="288">
        <v>69</v>
      </c>
      <c r="L13" s="288">
        <v>1</v>
      </c>
      <c r="M13" s="288">
        <v>1</v>
      </c>
      <c r="N13" s="288">
        <v>0</v>
      </c>
      <c r="O13" s="288">
        <v>1</v>
      </c>
      <c r="P13" s="288">
        <v>0</v>
      </c>
      <c r="Q13" s="369">
        <v>189</v>
      </c>
    </row>
    <row r="14" spans="1:17" ht="15.6" customHeight="1">
      <c r="A14" s="14" t="s">
        <v>152</v>
      </c>
      <c r="B14" s="288">
        <v>3638</v>
      </c>
      <c r="C14" s="288">
        <v>2005</v>
      </c>
      <c r="D14" s="368">
        <v>9431</v>
      </c>
      <c r="E14" s="288">
        <v>838</v>
      </c>
      <c r="F14" s="288">
        <v>998</v>
      </c>
      <c r="G14" s="288">
        <v>1443</v>
      </c>
      <c r="H14" s="288">
        <v>1903</v>
      </c>
      <c r="I14" s="288">
        <v>819</v>
      </c>
      <c r="J14" s="288">
        <v>2321</v>
      </c>
      <c r="K14" s="288">
        <v>1225</v>
      </c>
      <c r="L14" s="288">
        <v>1863</v>
      </c>
      <c r="M14" s="288">
        <v>1782</v>
      </c>
      <c r="N14" s="288">
        <v>469</v>
      </c>
      <c r="O14" s="288">
        <v>1410</v>
      </c>
      <c r="P14" s="288">
        <v>1969</v>
      </c>
      <c r="Q14" s="369">
        <v>169395</v>
      </c>
    </row>
    <row r="15" spans="1:17" ht="15.6" customHeight="1">
      <c r="A15" s="14" t="s">
        <v>153</v>
      </c>
      <c r="B15" s="288">
        <v>861</v>
      </c>
      <c r="C15" s="288">
        <v>688</v>
      </c>
      <c r="D15" s="368">
        <v>3187</v>
      </c>
      <c r="E15" s="288">
        <v>107</v>
      </c>
      <c r="F15" s="288">
        <v>1014</v>
      </c>
      <c r="G15" s="288">
        <v>1521</v>
      </c>
      <c r="H15" s="288">
        <v>522</v>
      </c>
      <c r="I15" s="288">
        <v>358</v>
      </c>
      <c r="J15" s="288">
        <v>730</v>
      </c>
      <c r="K15" s="288">
        <v>962</v>
      </c>
      <c r="L15" s="288">
        <v>724</v>
      </c>
      <c r="M15" s="288">
        <v>405</v>
      </c>
      <c r="N15" s="288">
        <v>219</v>
      </c>
      <c r="O15" s="288">
        <v>822</v>
      </c>
      <c r="P15" s="288">
        <v>1041</v>
      </c>
      <c r="Q15" s="369">
        <v>13054</v>
      </c>
    </row>
    <row r="16" spans="1:17" ht="15.6" customHeight="1">
      <c r="A16" s="14" t="s">
        <v>83</v>
      </c>
      <c r="B16" s="288">
        <v>553</v>
      </c>
      <c r="C16" s="288">
        <v>323</v>
      </c>
      <c r="D16" s="368">
        <v>869</v>
      </c>
      <c r="E16" s="288">
        <v>0</v>
      </c>
      <c r="F16" s="288">
        <v>625</v>
      </c>
      <c r="G16" s="288">
        <v>600</v>
      </c>
      <c r="H16" s="288">
        <v>302</v>
      </c>
      <c r="I16" s="288">
        <v>197</v>
      </c>
      <c r="J16" s="288">
        <v>406</v>
      </c>
      <c r="K16" s="288">
        <v>2602</v>
      </c>
      <c r="L16" s="288">
        <v>237</v>
      </c>
      <c r="M16" s="288">
        <v>243</v>
      </c>
      <c r="N16" s="288">
        <v>0</v>
      </c>
      <c r="O16" s="288">
        <v>467</v>
      </c>
      <c r="P16" s="288">
        <v>374</v>
      </c>
      <c r="Q16" s="369">
        <v>7798</v>
      </c>
    </row>
    <row r="17" spans="1:17" ht="15.6" customHeight="1">
      <c r="A17" s="14" t="s">
        <v>154</v>
      </c>
      <c r="B17" s="288">
        <v>246</v>
      </c>
      <c r="C17" s="288">
        <v>75</v>
      </c>
      <c r="D17" s="368">
        <v>304</v>
      </c>
      <c r="E17" s="288">
        <v>0</v>
      </c>
      <c r="F17" s="288">
        <v>84</v>
      </c>
      <c r="G17" s="288">
        <v>160</v>
      </c>
      <c r="H17" s="288">
        <v>136</v>
      </c>
      <c r="I17" s="288">
        <v>63</v>
      </c>
      <c r="J17" s="288">
        <v>161</v>
      </c>
      <c r="K17" s="288">
        <v>230</v>
      </c>
      <c r="L17" s="288">
        <v>61</v>
      </c>
      <c r="M17" s="288">
        <v>49</v>
      </c>
      <c r="N17" s="288">
        <v>0</v>
      </c>
      <c r="O17" s="288">
        <v>223</v>
      </c>
      <c r="P17" s="288">
        <v>140</v>
      </c>
      <c r="Q17" s="369">
        <v>3024</v>
      </c>
    </row>
    <row r="18" spans="1:17" ht="15.6" customHeight="1">
      <c r="A18" s="7" t="s">
        <v>58</v>
      </c>
      <c r="B18" s="288">
        <v>19</v>
      </c>
      <c r="C18" s="288">
        <v>6</v>
      </c>
      <c r="D18" s="368">
        <v>23</v>
      </c>
      <c r="E18" s="288">
        <v>5</v>
      </c>
      <c r="F18" s="288">
        <v>32</v>
      </c>
      <c r="G18" s="288">
        <v>34</v>
      </c>
      <c r="H18" s="288">
        <v>23</v>
      </c>
      <c r="I18" s="288">
        <v>5</v>
      </c>
      <c r="J18" s="288">
        <v>5</v>
      </c>
      <c r="K18" s="288">
        <v>53</v>
      </c>
      <c r="L18" s="288">
        <v>13</v>
      </c>
      <c r="M18" s="288">
        <v>3</v>
      </c>
      <c r="N18" s="288">
        <v>0</v>
      </c>
      <c r="O18" s="288">
        <v>12</v>
      </c>
      <c r="P18" s="288">
        <v>12</v>
      </c>
      <c r="Q18" s="369">
        <v>73957</v>
      </c>
    </row>
    <row r="19" spans="1:17" ht="20.399999999999999" customHeight="1">
      <c r="A19" s="108" t="s">
        <v>1</v>
      </c>
      <c r="B19" s="370">
        <f t="shared" ref="B19:P19" si="0">SUM(B3:B18)</f>
        <v>48259</v>
      </c>
      <c r="C19" s="370">
        <f t="shared" si="0"/>
        <v>34761</v>
      </c>
      <c r="D19" s="370">
        <f t="shared" si="0"/>
        <v>280331</v>
      </c>
      <c r="E19" s="370">
        <f t="shared" si="0"/>
        <v>57662</v>
      </c>
      <c r="F19" s="370">
        <f t="shared" si="0"/>
        <v>41239</v>
      </c>
      <c r="G19" s="370">
        <f t="shared" si="0"/>
        <v>42153</v>
      </c>
      <c r="H19" s="370">
        <f t="shared" si="0"/>
        <v>39195</v>
      </c>
      <c r="I19" s="370">
        <f t="shared" si="0"/>
        <v>21385</v>
      </c>
      <c r="J19" s="370">
        <f t="shared" si="0"/>
        <v>34525</v>
      </c>
      <c r="K19" s="370">
        <f t="shared" si="0"/>
        <v>60748</v>
      </c>
      <c r="L19" s="370">
        <f t="shared" si="0"/>
        <v>42467</v>
      </c>
      <c r="M19" s="370">
        <f t="shared" si="0"/>
        <v>14150</v>
      </c>
      <c r="N19" s="370">
        <f t="shared" si="0"/>
        <v>10769</v>
      </c>
      <c r="O19" s="370">
        <f t="shared" si="0"/>
        <v>42078</v>
      </c>
      <c r="P19" s="370">
        <f t="shared" si="0"/>
        <v>50435</v>
      </c>
      <c r="Q19" s="371">
        <f t="shared" ref="Q19" si="1">SUM(B19:P19)</f>
        <v>820157</v>
      </c>
    </row>
    <row r="21" spans="1:17" ht="25.8" customHeight="1">
      <c r="A21" s="513" t="s">
        <v>333</v>
      </c>
      <c r="B21" s="513"/>
      <c r="C21" s="513"/>
      <c r="D21" s="513"/>
      <c r="E21" s="513"/>
      <c r="F21" s="513"/>
      <c r="G21" s="513"/>
      <c r="H21" s="513"/>
      <c r="I21" s="513"/>
      <c r="J21" s="513"/>
      <c r="K21" s="513"/>
      <c r="L21" s="513"/>
      <c r="M21" s="513"/>
      <c r="N21" s="513"/>
      <c r="O21" s="513"/>
      <c r="P21" s="513"/>
      <c r="Q21" s="513"/>
    </row>
    <row r="22" spans="1:17" ht="15.6" customHeight="1">
      <c r="A22" s="3"/>
      <c r="B22" s="3"/>
      <c r="C22" s="3"/>
      <c r="E22" s="514" t="s">
        <v>254</v>
      </c>
      <c r="F22" s="515"/>
      <c r="G22" s="515"/>
      <c r="H22" s="516">
        <v>325697</v>
      </c>
      <c r="I22" s="517"/>
    </row>
    <row r="23" spans="1:17" ht="15.6" customHeight="1">
      <c r="A23" s="3"/>
      <c r="B23" s="3"/>
      <c r="C23" s="3"/>
      <c r="E23" s="506" t="s">
        <v>255</v>
      </c>
      <c r="F23" s="507"/>
      <c r="G23" s="507"/>
      <c r="H23" s="504">
        <v>138115</v>
      </c>
      <c r="I23" s="505"/>
    </row>
    <row r="24" spans="1:17" ht="15.6" customHeight="1">
      <c r="A24" s="3"/>
      <c r="B24" s="3"/>
      <c r="C24" s="3"/>
      <c r="E24" s="506" t="s">
        <v>205</v>
      </c>
      <c r="F24" s="507"/>
      <c r="G24" s="507"/>
      <c r="H24" s="504">
        <v>684</v>
      </c>
      <c r="I24" s="505"/>
    </row>
    <row r="25" spans="1:17" ht="15.6" customHeight="1">
      <c r="A25" s="3"/>
      <c r="B25" s="3"/>
      <c r="C25" s="3"/>
      <c r="E25" s="506" t="s">
        <v>155</v>
      </c>
      <c r="F25" s="507"/>
      <c r="G25" s="507"/>
      <c r="H25" s="504">
        <v>10532</v>
      </c>
      <c r="I25" s="505"/>
    </row>
    <row r="26" spans="1:17" ht="15.6" customHeight="1">
      <c r="A26" s="3"/>
      <c r="B26" s="3"/>
      <c r="C26" s="3"/>
      <c r="E26" s="506" t="s">
        <v>256</v>
      </c>
      <c r="F26" s="507"/>
      <c r="G26" s="507"/>
      <c r="H26" s="504">
        <v>36120</v>
      </c>
      <c r="I26" s="505"/>
    </row>
    <row r="27" spans="1:17" ht="15.6" customHeight="1">
      <c r="A27" s="3"/>
      <c r="B27" s="3"/>
      <c r="C27" s="3"/>
      <c r="E27" s="506" t="s">
        <v>257</v>
      </c>
      <c r="F27" s="507"/>
      <c r="G27" s="507"/>
      <c r="H27" s="504">
        <v>5734</v>
      </c>
      <c r="I27" s="505"/>
    </row>
    <row r="28" spans="1:17" ht="15.6" customHeight="1">
      <c r="A28" s="3"/>
      <c r="B28" s="3"/>
      <c r="C28" s="3"/>
      <c r="E28" s="506" t="s">
        <v>204</v>
      </c>
      <c r="F28" s="507"/>
      <c r="G28" s="507"/>
      <c r="H28" s="504">
        <v>32550</v>
      </c>
      <c r="I28" s="505"/>
    </row>
    <row r="29" spans="1:17" ht="15.6" customHeight="1">
      <c r="A29" s="3"/>
      <c r="B29" s="3"/>
      <c r="C29" s="3"/>
      <c r="E29" s="508" t="s">
        <v>331</v>
      </c>
      <c r="F29" s="507"/>
      <c r="G29" s="507"/>
      <c r="H29" s="504">
        <v>1945</v>
      </c>
      <c r="I29" s="505"/>
    </row>
    <row r="30" spans="1:17" ht="15.6" customHeight="1">
      <c r="A30" s="3"/>
      <c r="B30" s="3"/>
      <c r="C30" s="3"/>
      <c r="E30" s="506" t="s">
        <v>258</v>
      </c>
      <c r="F30" s="507"/>
      <c r="G30" s="507"/>
      <c r="H30" s="504">
        <v>122</v>
      </c>
      <c r="I30" s="505"/>
    </row>
    <row r="31" spans="1:17" ht="15.6" customHeight="1">
      <c r="A31" s="3"/>
      <c r="B31" s="3"/>
      <c r="C31" s="3"/>
      <c r="E31" s="245" t="s">
        <v>332</v>
      </c>
      <c r="F31" s="217"/>
      <c r="G31" s="217"/>
      <c r="H31" s="504">
        <v>8582</v>
      </c>
      <c r="I31" s="505"/>
    </row>
    <row r="32" spans="1:17" ht="15.6" customHeight="1">
      <c r="A32" s="3"/>
      <c r="B32" s="3"/>
      <c r="C32" s="3"/>
      <c r="D32" s="3"/>
      <c r="E32" s="506" t="s">
        <v>259</v>
      </c>
      <c r="F32" s="507"/>
      <c r="G32" s="507"/>
      <c r="H32" s="504">
        <v>60</v>
      </c>
      <c r="I32" s="505"/>
    </row>
    <row r="33" spans="1:9" ht="15.6" customHeight="1">
      <c r="A33" s="3"/>
      <c r="B33" s="3"/>
      <c r="C33" s="3"/>
      <c r="E33" s="506" t="s">
        <v>156</v>
      </c>
      <c r="F33" s="507"/>
      <c r="G33" s="507"/>
      <c r="H33" s="504">
        <v>98</v>
      </c>
      <c r="I33" s="505"/>
    </row>
    <row r="34" spans="1:9" ht="15.6" customHeight="1">
      <c r="A34" s="3"/>
      <c r="B34" s="3"/>
      <c r="C34" s="3"/>
      <c r="E34" s="506" t="s">
        <v>58</v>
      </c>
      <c r="F34" s="507"/>
      <c r="G34" s="507"/>
      <c r="H34" s="504">
        <v>41</v>
      </c>
      <c r="I34" s="505"/>
    </row>
    <row r="35" spans="1:9" ht="15.6" customHeight="1">
      <c r="A35" s="3"/>
      <c r="B35" s="3"/>
      <c r="C35" s="3"/>
      <c r="E35" s="511" t="s">
        <v>1</v>
      </c>
      <c r="F35" s="512"/>
      <c r="G35" s="512"/>
      <c r="H35" s="509">
        <f>SUM(H22:H34)</f>
        <v>560280</v>
      </c>
      <c r="I35" s="510"/>
    </row>
    <row r="36" spans="1:9" ht="15.6" customHeight="1">
      <c r="A36" s="3"/>
      <c r="B36" s="3"/>
      <c r="C36" s="3"/>
    </row>
  </sheetData>
  <mergeCells count="29">
    <mergeCell ref="A1:Q1"/>
    <mergeCell ref="A21:Q21"/>
    <mergeCell ref="E22:G22"/>
    <mergeCell ref="E23:G23"/>
    <mergeCell ref="E24:G24"/>
    <mergeCell ref="H22:I22"/>
    <mergeCell ref="H23:I23"/>
    <mergeCell ref="H24:I24"/>
    <mergeCell ref="H35:I35"/>
    <mergeCell ref="E32:G32"/>
    <mergeCell ref="E33:G33"/>
    <mergeCell ref="E34:G34"/>
    <mergeCell ref="E35:G35"/>
    <mergeCell ref="H33:I33"/>
    <mergeCell ref="H34:I34"/>
    <mergeCell ref="H30:I30"/>
    <mergeCell ref="H32:I32"/>
    <mergeCell ref="E25:G25"/>
    <mergeCell ref="E26:G26"/>
    <mergeCell ref="E27:G27"/>
    <mergeCell ref="E28:G28"/>
    <mergeCell ref="E30:G30"/>
    <mergeCell ref="H25:I25"/>
    <mergeCell ref="H26:I26"/>
    <mergeCell ref="H27:I27"/>
    <mergeCell ref="H28:I28"/>
    <mergeCell ref="E29:G29"/>
    <mergeCell ref="H29:I29"/>
    <mergeCell ref="H31:I31"/>
  </mergeCells>
  <printOptions horizontalCentered="1"/>
  <pageMargins left="0.59055118110236227" right="0.19685039370078741" top="0.78740157480314965" bottom="0.19685039370078741" header="0.11811023622047245" footer="0.51181102362204722"/>
  <pageSetup paperSize="9" scale="90" orientation="landscape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5"/>
  <sheetViews>
    <sheetView zoomScaleNormal="100" workbookViewId="0">
      <selection activeCell="E20" sqref="E20"/>
    </sheetView>
  </sheetViews>
  <sheetFormatPr baseColWidth="10" defaultColWidth="11.44140625" defaultRowHeight="13.2"/>
  <cols>
    <col min="1" max="1" width="16.44140625" style="9" customWidth="1"/>
    <col min="2" max="2" width="7.6640625" style="9" bestFit="1" customWidth="1"/>
    <col min="3" max="4" width="7.5546875" style="9" bestFit="1" customWidth="1"/>
    <col min="5" max="5" width="7.5546875" style="9" customWidth="1"/>
    <col min="6" max="8" width="7.6640625" style="9" bestFit="1" customWidth="1"/>
    <col min="9" max="10" width="6.6640625" style="9" bestFit="1" customWidth="1"/>
    <col min="11" max="11" width="7.6640625" style="9" bestFit="1" customWidth="1"/>
    <col min="12" max="12" width="7.6640625" style="9" customWidth="1"/>
    <col min="13" max="14" width="6.6640625" style="9" bestFit="1" customWidth="1"/>
    <col min="15" max="16" width="7.6640625" style="9" bestFit="1" customWidth="1"/>
    <col min="17" max="17" width="9.21875" style="9" bestFit="1" customWidth="1"/>
    <col min="18" max="16384" width="11.44140625" style="9"/>
  </cols>
  <sheetData>
    <row r="1" spans="1:17" ht="15.6">
      <c r="A1" s="518" t="s">
        <v>334</v>
      </c>
      <c r="B1" s="518"/>
      <c r="C1" s="518"/>
      <c r="D1" s="518"/>
      <c r="E1" s="518"/>
      <c r="F1" s="518"/>
      <c r="G1" s="518"/>
      <c r="H1" s="518"/>
      <c r="I1" s="518"/>
      <c r="J1" s="518"/>
      <c r="K1" s="518"/>
      <c r="L1" s="518"/>
      <c r="M1" s="518"/>
      <c r="N1" s="518"/>
      <c r="O1" s="518"/>
      <c r="P1" s="518"/>
      <c r="Q1" s="518"/>
    </row>
    <row r="2" spans="1:17" ht="32.4" customHeight="1"/>
    <row r="3" spans="1:17" ht="79.8" customHeight="1">
      <c r="A3" s="109"/>
      <c r="B3" s="33" t="s">
        <v>90</v>
      </c>
      <c r="C3" s="33" t="s">
        <v>89</v>
      </c>
      <c r="D3" s="33" t="s">
        <v>19</v>
      </c>
      <c r="E3" s="33" t="s">
        <v>16</v>
      </c>
      <c r="F3" s="33" t="s">
        <v>88</v>
      </c>
      <c r="G3" s="33" t="s">
        <v>17</v>
      </c>
      <c r="H3" s="33" t="s">
        <v>86</v>
      </c>
      <c r="I3" s="33" t="s">
        <v>91</v>
      </c>
      <c r="J3" s="33" t="s">
        <v>92</v>
      </c>
      <c r="K3" s="33" t="s">
        <v>85</v>
      </c>
      <c r="L3" s="33" t="s">
        <v>93</v>
      </c>
      <c r="M3" s="33" t="s">
        <v>21</v>
      </c>
      <c r="N3" s="33" t="s">
        <v>22</v>
      </c>
      <c r="O3" s="33" t="s">
        <v>87</v>
      </c>
      <c r="P3" s="33" t="s">
        <v>84</v>
      </c>
      <c r="Q3" s="29" t="s">
        <v>1</v>
      </c>
    </row>
    <row r="4" spans="1:17" ht="18.600000000000001" customHeight="1">
      <c r="A4" s="110" t="s">
        <v>328</v>
      </c>
      <c r="B4" s="286">
        <v>76457</v>
      </c>
      <c r="C4" s="286">
        <v>38021</v>
      </c>
      <c r="D4" s="286">
        <v>280676</v>
      </c>
      <c r="E4" s="286">
        <v>248</v>
      </c>
      <c r="F4" s="286">
        <v>42214</v>
      </c>
      <c r="G4" s="286">
        <v>29212</v>
      </c>
      <c r="H4" s="286">
        <v>28127</v>
      </c>
      <c r="I4" s="286">
        <v>13689</v>
      </c>
      <c r="J4" s="286">
        <v>23994</v>
      </c>
      <c r="K4" s="286">
        <v>32051</v>
      </c>
      <c r="L4" s="286">
        <v>33312</v>
      </c>
      <c r="M4" s="286">
        <v>8653</v>
      </c>
      <c r="N4" s="286">
        <v>10804</v>
      </c>
      <c r="O4" s="286">
        <v>34247</v>
      </c>
      <c r="P4" s="286">
        <v>60018</v>
      </c>
      <c r="Q4" s="372">
        <f t="shared" ref="Q4:Q13" si="0">SUM(B4:P4)</f>
        <v>711723</v>
      </c>
    </row>
    <row r="5" spans="1:17" ht="18.600000000000001" customHeight="1">
      <c r="A5" s="110" t="s">
        <v>329</v>
      </c>
      <c r="B5" s="286">
        <v>139364</v>
      </c>
      <c r="C5" s="286">
        <v>71925</v>
      </c>
      <c r="D5" s="286">
        <v>281823</v>
      </c>
      <c r="E5" s="286">
        <v>32778</v>
      </c>
      <c r="F5" s="286">
        <v>72852</v>
      </c>
      <c r="G5" s="286">
        <v>52270</v>
      </c>
      <c r="H5" s="286">
        <v>44507</v>
      </c>
      <c r="I5" s="286">
        <v>22108</v>
      </c>
      <c r="J5" s="286">
        <v>41563</v>
      </c>
      <c r="K5" s="286">
        <v>77169</v>
      </c>
      <c r="L5" s="286">
        <v>62054</v>
      </c>
      <c r="M5" s="286">
        <v>12757</v>
      </c>
      <c r="N5" s="286">
        <v>17337</v>
      </c>
      <c r="O5" s="286">
        <v>63001</v>
      </c>
      <c r="P5" s="286">
        <v>122438</v>
      </c>
      <c r="Q5" s="372">
        <f t="shared" si="0"/>
        <v>1113946</v>
      </c>
    </row>
    <row r="6" spans="1:17" ht="18.600000000000001" customHeight="1">
      <c r="A6" s="110" t="s">
        <v>157</v>
      </c>
      <c r="B6" s="286">
        <v>25596</v>
      </c>
      <c r="C6" s="286">
        <v>17095</v>
      </c>
      <c r="D6" s="286">
        <v>90342</v>
      </c>
      <c r="E6" s="286">
        <v>3</v>
      </c>
      <c r="F6" s="286">
        <v>14690</v>
      </c>
      <c r="G6" s="286">
        <v>10123</v>
      </c>
      <c r="H6" s="286">
        <v>10529</v>
      </c>
      <c r="I6" s="286">
        <v>3453</v>
      </c>
      <c r="J6" s="286">
        <v>9693</v>
      </c>
      <c r="K6" s="286">
        <v>10828</v>
      </c>
      <c r="L6" s="286">
        <v>14402</v>
      </c>
      <c r="M6" s="286">
        <v>2003</v>
      </c>
      <c r="N6" s="286">
        <v>7</v>
      </c>
      <c r="O6" s="286">
        <v>9821</v>
      </c>
      <c r="P6" s="286">
        <v>22813</v>
      </c>
      <c r="Q6" s="372">
        <f t="shared" si="0"/>
        <v>241398</v>
      </c>
    </row>
    <row r="7" spans="1:17" ht="18.600000000000001" customHeight="1">
      <c r="A7" s="110" t="s">
        <v>158</v>
      </c>
      <c r="B7" s="286">
        <v>7164</v>
      </c>
      <c r="C7" s="286">
        <v>4242</v>
      </c>
      <c r="D7" s="286">
        <v>36842</v>
      </c>
      <c r="E7" s="286">
        <v>233</v>
      </c>
      <c r="F7" s="286">
        <v>5052</v>
      </c>
      <c r="G7" s="286">
        <v>3051</v>
      </c>
      <c r="H7" s="286">
        <v>2670</v>
      </c>
      <c r="I7" s="286">
        <v>1035</v>
      </c>
      <c r="J7" s="286">
        <v>1573</v>
      </c>
      <c r="K7" s="286">
        <v>3838</v>
      </c>
      <c r="L7" s="286">
        <v>4194</v>
      </c>
      <c r="M7" s="286">
        <v>437</v>
      </c>
      <c r="N7" s="286">
        <v>1</v>
      </c>
      <c r="O7" s="286">
        <v>2917</v>
      </c>
      <c r="P7" s="286">
        <v>7499</v>
      </c>
      <c r="Q7" s="372">
        <f t="shared" si="0"/>
        <v>80748</v>
      </c>
    </row>
    <row r="8" spans="1:17" ht="18.600000000000001" customHeight="1">
      <c r="A8" s="110" t="s">
        <v>150</v>
      </c>
      <c r="B8" s="286">
        <v>31</v>
      </c>
      <c r="C8" s="286">
        <v>0</v>
      </c>
      <c r="D8" s="286">
        <v>3550</v>
      </c>
      <c r="E8" s="286">
        <v>0</v>
      </c>
      <c r="F8" s="286">
        <v>0</v>
      </c>
      <c r="G8" s="286">
        <v>0</v>
      </c>
      <c r="H8" s="286">
        <v>0</v>
      </c>
      <c r="I8" s="286">
        <v>0</v>
      </c>
      <c r="J8" s="286">
        <v>0</v>
      </c>
      <c r="K8" s="286">
        <v>0</v>
      </c>
      <c r="L8" s="286">
        <v>0</v>
      </c>
      <c r="M8" s="286">
        <v>0</v>
      </c>
      <c r="N8" s="286">
        <v>80</v>
      </c>
      <c r="O8" s="286">
        <v>4</v>
      </c>
      <c r="P8" s="286">
        <v>0</v>
      </c>
      <c r="Q8" s="372">
        <f t="shared" si="0"/>
        <v>3665</v>
      </c>
    </row>
    <row r="9" spans="1:17" ht="18.600000000000001" customHeight="1">
      <c r="A9" s="110" t="s">
        <v>159</v>
      </c>
      <c r="B9" s="286">
        <v>1192</v>
      </c>
      <c r="C9" s="286">
        <v>651</v>
      </c>
      <c r="D9" s="286">
        <v>9263</v>
      </c>
      <c r="E9" s="286">
        <v>168</v>
      </c>
      <c r="F9" s="286">
        <v>546</v>
      </c>
      <c r="G9" s="286">
        <v>328</v>
      </c>
      <c r="H9" s="286">
        <v>535</v>
      </c>
      <c r="I9" s="286">
        <v>0</v>
      </c>
      <c r="J9" s="286">
        <v>208</v>
      </c>
      <c r="K9" s="286">
        <v>705</v>
      </c>
      <c r="L9" s="286">
        <v>513</v>
      </c>
      <c r="M9" s="286">
        <v>0</v>
      </c>
      <c r="N9" s="286">
        <v>29</v>
      </c>
      <c r="O9" s="286">
        <v>1022</v>
      </c>
      <c r="P9" s="286">
        <v>1620</v>
      </c>
      <c r="Q9" s="372">
        <f t="shared" si="0"/>
        <v>16780</v>
      </c>
    </row>
    <row r="10" spans="1:17" ht="18.600000000000001" customHeight="1">
      <c r="A10" s="110" t="s">
        <v>160</v>
      </c>
      <c r="B10" s="286">
        <v>3006</v>
      </c>
      <c r="C10" s="286">
        <v>1492</v>
      </c>
      <c r="D10" s="286">
        <v>21574</v>
      </c>
      <c r="E10" s="286">
        <v>118</v>
      </c>
      <c r="F10" s="286">
        <v>2308</v>
      </c>
      <c r="G10" s="286">
        <v>2680</v>
      </c>
      <c r="H10" s="286">
        <v>1192</v>
      </c>
      <c r="I10" s="286">
        <v>7</v>
      </c>
      <c r="J10" s="286">
        <v>1381</v>
      </c>
      <c r="K10" s="286">
        <v>1492</v>
      </c>
      <c r="L10" s="286">
        <v>1700</v>
      </c>
      <c r="M10" s="286">
        <v>262</v>
      </c>
      <c r="N10" s="286">
        <v>201</v>
      </c>
      <c r="O10" s="286">
        <v>1066</v>
      </c>
      <c r="P10" s="286">
        <v>6374</v>
      </c>
      <c r="Q10" s="372">
        <f t="shared" si="0"/>
        <v>44853</v>
      </c>
    </row>
    <row r="11" spans="1:17" ht="18.600000000000001" customHeight="1">
      <c r="A11" s="110" t="s">
        <v>83</v>
      </c>
      <c r="B11" s="286">
        <v>48</v>
      </c>
      <c r="C11" s="286">
        <v>8</v>
      </c>
      <c r="D11" s="286">
        <v>130</v>
      </c>
      <c r="E11" s="286">
        <v>0</v>
      </c>
      <c r="F11" s="286">
        <v>58</v>
      </c>
      <c r="G11" s="286">
        <v>69</v>
      </c>
      <c r="H11" s="286">
        <v>18</v>
      </c>
      <c r="I11" s="286">
        <v>0</v>
      </c>
      <c r="J11" s="286">
        <v>27</v>
      </c>
      <c r="K11" s="286">
        <v>1199</v>
      </c>
      <c r="L11" s="286">
        <v>13</v>
      </c>
      <c r="M11" s="286">
        <v>7</v>
      </c>
      <c r="N11" s="286">
        <v>0</v>
      </c>
      <c r="O11" s="286">
        <v>6</v>
      </c>
      <c r="P11" s="286">
        <v>25</v>
      </c>
      <c r="Q11" s="372">
        <f t="shared" si="0"/>
        <v>1608</v>
      </c>
    </row>
    <row r="12" spans="1:17" ht="18.600000000000001" customHeight="1">
      <c r="A12" s="111" t="s">
        <v>58</v>
      </c>
      <c r="B12" s="286">
        <v>37</v>
      </c>
      <c r="C12" s="286">
        <v>20</v>
      </c>
      <c r="D12" s="286">
        <v>95</v>
      </c>
      <c r="E12" s="286">
        <v>0</v>
      </c>
      <c r="F12" s="286">
        <v>43</v>
      </c>
      <c r="G12" s="286">
        <v>22</v>
      </c>
      <c r="H12" s="286">
        <v>11</v>
      </c>
      <c r="I12" s="286">
        <v>3</v>
      </c>
      <c r="J12" s="286">
        <v>9</v>
      </c>
      <c r="K12" s="286">
        <v>36</v>
      </c>
      <c r="L12" s="286">
        <v>17</v>
      </c>
      <c r="M12" s="286">
        <v>6</v>
      </c>
      <c r="N12" s="286">
        <v>0</v>
      </c>
      <c r="O12" s="286">
        <v>17</v>
      </c>
      <c r="P12" s="286">
        <v>47</v>
      </c>
      <c r="Q12" s="372">
        <f t="shared" si="0"/>
        <v>363</v>
      </c>
    </row>
    <row r="13" spans="1:17" ht="18.600000000000001" customHeight="1">
      <c r="A13" s="8" t="s">
        <v>18</v>
      </c>
      <c r="B13" s="373">
        <f t="shared" ref="B13:P13" si="1">SUM(B4:B12)</f>
        <v>252895</v>
      </c>
      <c r="C13" s="373">
        <f t="shared" si="1"/>
        <v>133454</v>
      </c>
      <c r="D13" s="373">
        <f t="shared" si="1"/>
        <v>724295</v>
      </c>
      <c r="E13" s="373">
        <f t="shared" si="1"/>
        <v>33548</v>
      </c>
      <c r="F13" s="373">
        <f t="shared" si="1"/>
        <v>137763</v>
      </c>
      <c r="G13" s="373">
        <f t="shared" si="1"/>
        <v>97755</v>
      </c>
      <c r="H13" s="373">
        <f t="shared" si="1"/>
        <v>87589</v>
      </c>
      <c r="I13" s="373">
        <f t="shared" si="1"/>
        <v>40295</v>
      </c>
      <c r="J13" s="373">
        <f t="shared" si="1"/>
        <v>78448</v>
      </c>
      <c r="K13" s="373">
        <f t="shared" si="1"/>
        <v>127318</v>
      </c>
      <c r="L13" s="373">
        <f t="shared" si="1"/>
        <v>116205</v>
      </c>
      <c r="M13" s="373">
        <f t="shared" si="1"/>
        <v>24125</v>
      </c>
      <c r="N13" s="373">
        <f t="shared" si="1"/>
        <v>28459</v>
      </c>
      <c r="O13" s="373">
        <f t="shared" si="1"/>
        <v>112101</v>
      </c>
      <c r="P13" s="373">
        <f t="shared" si="1"/>
        <v>220834</v>
      </c>
      <c r="Q13" s="374">
        <f t="shared" si="0"/>
        <v>2215084</v>
      </c>
    </row>
    <row r="16" spans="1:17">
      <c r="A16"/>
      <c r="C16"/>
      <c r="D16"/>
      <c r="E16"/>
      <c r="F16"/>
      <c r="G16"/>
      <c r="H16"/>
      <c r="I16"/>
      <c r="J16"/>
      <c r="K16"/>
      <c r="L16"/>
      <c r="M16"/>
      <c r="N16"/>
      <c r="O16"/>
      <c r="P16"/>
      <c r="Q16"/>
    </row>
    <row r="17" spans="1:17">
      <c r="A17"/>
      <c r="B17"/>
      <c r="C17"/>
      <c r="D17"/>
      <c r="E17"/>
      <c r="F17"/>
      <c r="G17"/>
      <c r="H17"/>
      <c r="I17"/>
      <c r="J17"/>
      <c r="K17"/>
      <c r="L17"/>
      <c r="M17"/>
      <c r="N17"/>
      <c r="O17"/>
      <c r="P17"/>
      <c r="Q17"/>
    </row>
    <row r="18" spans="1:17">
      <c r="A18"/>
      <c r="B18"/>
      <c r="C18"/>
      <c r="D18"/>
      <c r="E18"/>
      <c r="F18"/>
      <c r="G18"/>
      <c r="H18"/>
      <c r="I18"/>
      <c r="J18"/>
      <c r="K18"/>
      <c r="L18"/>
      <c r="M18"/>
      <c r="N18"/>
      <c r="O18"/>
      <c r="P18"/>
      <c r="Q18"/>
    </row>
    <row r="19" spans="1:17">
      <c r="A19"/>
      <c r="B19"/>
      <c r="C19"/>
      <c r="D19"/>
      <c r="E19"/>
      <c r="F19"/>
      <c r="G19"/>
      <c r="H19"/>
      <c r="I19"/>
      <c r="J19"/>
      <c r="K19"/>
      <c r="L19"/>
      <c r="M19"/>
      <c r="N19"/>
      <c r="O19"/>
      <c r="P19"/>
      <c r="Q19"/>
    </row>
    <row r="20" spans="1:17">
      <c r="A20"/>
      <c r="B20"/>
      <c r="C20"/>
      <c r="D20"/>
      <c r="E20"/>
      <c r="F20"/>
      <c r="G20"/>
      <c r="H20"/>
      <c r="I20"/>
      <c r="J20"/>
      <c r="K20"/>
      <c r="L20"/>
      <c r="M20"/>
      <c r="N20"/>
      <c r="O20"/>
      <c r="P20"/>
      <c r="Q20"/>
    </row>
    <row r="21" spans="1:17">
      <c r="A21"/>
      <c r="B21"/>
      <c r="C21"/>
      <c r="D21"/>
      <c r="E21"/>
      <c r="F21"/>
      <c r="G21"/>
      <c r="H21"/>
      <c r="I21"/>
      <c r="J21"/>
      <c r="K21"/>
      <c r="L21"/>
      <c r="M21"/>
      <c r="N21"/>
      <c r="O21"/>
      <c r="P21"/>
      <c r="Q21"/>
    </row>
    <row r="22" spans="1:17">
      <c r="A22"/>
      <c r="B22"/>
      <c r="C22"/>
      <c r="D22"/>
      <c r="E22"/>
      <c r="F22"/>
      <c r="G22"/>
      <c r="H22"/>
      <c r="I22"/>
      <c r="J22"/>
      <c r="K22"/>
      <c r="L22"/>
      <c r="M22"/>
      <c r="N22"/>
      <c r="O22"/>
      <c r="P22"/>
      <c r="Q22"/>
    </row>
    <row r="23" spans="1:17">
      <c r="A23"/>
      <c r="B23"/>
      <c r="C23"/>
      <c r="D23"/>
      <c r="E23"/>
      <c r="F23"/>
      <c r="G23"/>
      <c r="H23"/>
      <c r="I23"/>
      <c r="J23"/>
      <c r="K23"/>
      <c r="L23"/>
      <c r="M23"/>
      <c r="N23"/>
      <c r="O23"/>
      <c r="P23"/>
      <c r="Q23"/>
    </row>
    <row r="24" spans="1:17">
      <c r="A24"/>
      <c r="B24"/>
      <c r="C24"/>
      <c r="D24"/>
      <c r="E24"/>
      <c r="F24"/>
      <c r="G24"/>
      <c r="H24"/>
      <c r="I24"/>
      <c r="J24"/>
      <c r="K24"/>
      <c r="L24"/>
      <c r="M24"/>
      <c r="N24"/>
      <c r="O24"/>
      <c r="P24"/>
      <c r="Q24"/>
    </row>
    <row r="25" spans="1:17">
      <c r="A25"/>
      <c r="B25"/>
      <c r="C25"/>
      <c r="D25"/>
      <c r="E25"/>
      <c r="F25"/>
      <c r="G25"/>
      <c r="H25"/>
      <c r="I25"/>
      <c r="J25"/>
      <c r="K25"/>
      <c r="L25"/>
      <c r="M25"/>
      <c r="N25"/>
      <c r="O25"/>
      <c r="P25"/>
      <c r="Q25"/>
    </row>
  </sheetData>
  <mergeCells count="1">
    <mergeCell ref="A1:Q1"/>
  </mergeCells>
  <printOptions horizontalCentered="1"/>
  <pageMargins left="0.78740157480314965" right="0.19685039370078741" top="0.78740157480314965" bottom="0.19685039370078741" header="0.31496062992125984" footer="0.11811023622047245"/>
  <pageSetup paperSize="9" scale="91" orientation="landscape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4"/>
  <sheetViews>
    <sheetView workbookViewId="0">
      <selection activeCell="U11" sqref="U11"/>
    </sheetView>
  </sheetViews>
  <sheetFormatPr baseColWidth="10" defaultRowHeight="13.2"/>
  <cols>
    <col min="1" max="1" width="27.6640625" bestFit="1" customWidth="1"/>
    <col min="2" max="4" width="5.88671875" bestFit="1" customWidth="1"/>
    <col min="5" max="5" width="5.109375" bestFit="1" customWidth="1"/>
    <col min="6" max="6" width="5.88671875" bestFit="1" customWidth="1"/>
    <col min="7" max="10" width="5.109375" bestFit="1" customWidth="1"/>
    <col min="11" max="12" width="5.88671875" bestFit="1" customWidth="1"/>
    <col min="13" max="14" width="5.109375" bestFit="1" customWidth="1"/>
    <col min="15" max="16" width="5.88671875" bestFit="1" customWidth="1"/>
    <col min="17" max="17" width="7.109375" bestFit="1" customWidth="1"/>
    <col min="18" max="18" width="6.44140625" style="159" bestFit="1" customWidth="1"/>
  </cols>
  <sheetData>
    <row r="1" spans="1:18" ht="25.8" customHeight="1">
      <c r="A1" s="513" t="s">
        <v>347</v>
      </c>
      <c r="B1" s="513"/>
      <c r="C1" s="513"/>
      <c r="D1" s="513"/>
      <c r="E1" s="513"/>
      <c r="F1" s="513"/>
      <c r="G1" s="513"/>
      <c r="H1" s="513"/>
      <c r="I1" s="513"/>
      <c r="J1" s="513"/>
      <c r="K1" s="513"/>
      <c r="L1" s="513"/>
      <c r="M1" s="513"/>
      <c r="N1" s="513"/>
      <c r="O1" s="513"/>
      <c r="P1" s="513"/>
      <c r="Q1" s="513"/>
      <c r="R1" s="513"/>
    </row>
    <row r="2" spans="1:18" ht="54">
      <c r="A2" s="165"/>
      <c r="B2" s="160" t="s">
        <v>24</v>
      </c>
      <c r="C2" s="160" t="s">
        <v>3</v>
      </c>
      <c r="D2" s="160" t="s">
        <v>207</v>
      </c>
      <c r="E2" s="160" t="s">
        <v>16</v>
      </c>
      <c r="F2" s="160" t="s">
        <v>28</v>
      </c>
      <c r="G2" s="160" t="s">
        <v>17</v>
      </c>
      <c r="H2" s="160" t="s">
        <v>294</v>
      </c>
      <c r="I2" s="160" t="s">
        <v>26</v>
      </c>
      <c r="J2" s="160" t="s">
        <v>29</v>
      </c>
      <c r="K2" s="160" t="s">
        <v>27</v>
      </c>
      <c r="L2" s="160" t="s">
        <v>0</v>
      </c>
      <c r="M2" s="160" t="s">
        <v>25</v>
      </c>
      <c r="N2" s="160" t="s">
        <v>30</v>
      </c>
      <c r="O2" s="160" t="s">
        <v>20</v>
      </c>
      <c r="P2" s="160" t="s">
        <v>2</v>
      </c>
      <c r="Q2" s="164" t="s">
        <v>1</v>
      </c>
      <c r="R2" s="162" t="s">
        <v>95</v>
      </c>
    </row>
    <row r="3" spans="1:18">
      <c r="A3" s="158" t="s">
        <v>299</v>
      </c>
      <c r="B3" s="161">
        <v>18379</v>
      </c>
      <c r="C3" s="161">
        <v>12164</v>
      </c>
      <c r="D3" s="161">
        <v>52737</v>
      </c>
      <c r="E3" s="161">
        <v>0</v>
      </c>
      <c r="F3" s="161">
        <v>11717</v>
      </c>
      <c r="G3" s="161">
        <v>8516</v>
      </c>
      <c r="H3" s="161">
        <v>8782</v>
      </c>
      <c r="I3" s="161">
        <v>5074</v>
      </c>
      <c r="J3" s="161">
        <v>8972</v>
      </c>
      <c r="K3" s="161">
        <v>9268</v>
      </c>
      <c r="L3" s="161">
        <v>9390</v>
      </c>
      <c r="M3" s="161">
        <v>3554</v>
      </c>
      <c r="N3" s="161">
        <v>4446</v>
      </c>
      <c r="O3" s="161">
        <v>8923</v>
      </c>
      <c r="P3" s="161">
        <v>19042</v>
      </c>
      <c r="Q3" s="239">
        <f t="shared" ref="Q3:Q31" si="0">SUM(B3:P3)</f>
        <v>180964</v>
      </c>
      <c r="R3" s="163">
        <f>Q3/$Q$32</f>
        <v>8.7418336962801657E-2</v>
      </c>
    </row>
    <row r="4" spans="1:18">
      <c r="A4" s="158" t="s">
        <v>300</v>
      </c>
      <c r="B4" s="161">
        <v>8404</v>
      </c>
      <c r="C4" s="161">
        <v>4240</v>
      </c>
      <c r="D4" s="161">
        <v>32225</v>
      </c>
      <c r="E4" s="161">
        <v>14</v>
      </c>
      <c r="F4" s="161">
        <v>4218</v>
      </c>
      <c r="G4" s="161">
        <v>3103</v>
      </c>
      <c r="H4" s="161">
        <v>3601</v>
      </c>
      <c r="I4" s="161">
        <v>1434</v>
      </c>
      <c r="J4" s="161">
        <v>3301</v>
      </c>
      <c r="K4" s="161">
        <v>4131</v>
      </c>
      <c r="L4" s="161">
        <v>3941</v>
      </c>
      <c r="M4" s="161">
        <v>953</v>
      </c>
      <c r="N4" s="161">
        <v>1674</v>
      </c>
      <c r="O4" s="161">
        <v>3874</v>
      </c>
      <c r="P4" s="161">
        <v>9169</v>
      </c>
      <c r="Q4" s="239">
        <f t="shared" si="0"/>
        <v>84282</v>
      </c>
      <c r="R4" s="163">
        <f t="shared" ref="R4:R32" si="1">Q4/$Q$32</f>
        <v>4.0714132511984975E-2</v>
      </c>
    </row>
    <row r="5" spans="1:18">
      <c r="A5" s="158" t="s">
        <v>301</v>
      </c>
      <c r="B5" s="161">
        <v>62883</v>
      </c>
      <c r="C5" s="161">
        <v>27600</v>
      </c>
      <c r="D5" s="161">
        <v>140024</v>
      </c>
      <c r="E5" s="161">
        <v>3558</v>
      </c>
      <c r="F5" s="161">
        <v>29686</v>
      </c>
      <c r="G5" s="161">
        <v>23613</v>
      </c>
      <c r="H5" s="161">
        <v>20883</v>
      </c>
      <c r="I5" s="161">
        <v>10373</v>
      </c>
      <c r="J5" s="161">
        <v>15669</v>
      </c>
      <c r="K5" s="161">
        <v>27623</v>
      </c>
      <c r="L5" s="161">
        <v>21458</v>
      </c>
      <c r="M5" s="161">
        <v>5279</v>
      </c>
      <c r="N5" s="161">
        <v>7054</v>
      </c>
      <c r="O5" s="161">
        <v>25599</v>
      </c>
      <c r="P5" s="161">
        <v>44764</v>
      </c>
      <c r="Q5" s="239">
        <f t="shared" si="0"/>
        <v>466066</v>
      </c>
      <c r="R5" s="163">
        <f t="shared" si="1"/>
        <v>0.22514265066480138</v>
      </c>
    </row>
    <row r="6" spans="1:18">
      <c r="A6" s="158" t="s">
        <v>302</v>
      </c>
      <c r="B6" s="161">
        <v>15616</v>
      </c>
      <c r="C6" s="161">
        <v>6898</v>
      </c>
      <c r="D6" s="161">
        <v>40026</v>
      </c>
      <c r="E6" s="161">
        <v>548</v>
      </c>
      <c r="F6" s="161">
        <v>8174</v>
      </c>
      <c r="G6" s="161">
        <v>3646</v>
      </c>
      <c r="H6" s="161">
        <v>4939</v>
      </c>
      <c r="I6" s="161">
        <v>1018</v>
      </c>
      <c r="J6" s="161">
        <v>3749</v>
      </c>
      <c r="K6" s="161">
        <v>7375</v>
      </c>
      <c r="L6" s="161">
        <v>4985</v>
      </c>
      <c r="M6" s="161">
        <v>660</v>
      </c>
      <c r="N6" s="161">
        <v>338</v>
      </c>
      <c r="O6" s="161">
        <v>10094</v>
      </c>
      <c r="P6" s="161">
        <v>8046</v>
      </c>
      <c r="Q6" s="239">
        <f t="shared" si="0"/>
        <v>116112</v>
      </c>
      <c r="R6" s="163">
        <f t="shared" si="1"/>
        <v>5.6090260722711838E-2</v>
      </c>
    </row>
    <row r="7" spans="1:18">
      <c r="A7" s="158" t="s">
        <v>303</v>
      </c>
      <c r="B7" s="161">
        <v>3202</v>
      </c>
      <c r="C7" s="161">
        <v>1122</v>
      </c>
      <c r="D7" s="161">
        <v>18946</v>
      </c>
      <c r="E7" s="161">
        <v>4</v>
      </c>
      <c r="F7" s="161">
        <v>2002</v>
      </c>
      <c r="G7" s="161">
        <v>1014</v>
      </c>
      <c r="H7" s="161">
        <v>1021</v>
      </c>
      <c r="I7" s="161">
        <v>293</v>
      </c>
      <c r="J7" s="161">
        <v>1165</v>
      </c>
      <c r="K7" s="161">
        <v>1000</v>
      </c>
      <c r="L7" s="161">
        <v>1236</v>
      </c>
      <c r="M7" s="161">
        <v>187</v>
      </c>
      <c r="N7" s="161">
        <v>273</v>
      </c>
      <c r="O7" s="161">
        <v>949</v>
      </c>
      <c r="P7" s="161">
        <v>2599</v>
      </c>
      <c r="Q7" s="239">
        <f t="shared" si="0"/>
        <v>35013</v>
      </c>
      <c r="R7" s="163">
        <f t="shared" si="1"/>
        <v>1.6913741031799552E-2</v>
      </c>
    </row>
    <row r="8" spans="1:18">
      <c r="A8" s="158" t="s">
        <v>304</v>
      </c>
      <c r="B8" s="161">
        <v>2372</v>
      </c>
      <c r="C8" s="161">
        <v>752</v>
      </c>
      <c r="D8" s="161">
        <v>16019</v>
      </c>
      <c r="E8" s="161">
        <v>29</v>
      </c>
      <c r="F8" s="161">
        <v>1121</v>
      </c>
      <c r="G8" s="161">
        <v>809</v>
      </c>
      <c r="H8" s="161">
        <v>826</v>
      </c>
      <c r="I8" s="161">
        <v>207</v>
      </c>
      <c r="J8" s="161">
        <v>518</v>
      </c>
      <c r="K8" s="161">
        <v>998</v>
      </c>
      <c r="L8" s="161">
        <v>720</v>
      </c>
      <c r="M8" s="161">
        <v>147</v>
      </c>
      <c r="N8" s="161">
        <v>159</v>
      </c>
      <c r="O8" s="161">
        <v>818</v>
      </c>
      <c r="P8" s="161">
        <v>1686</v>
      </c>
      <c r="Q8" s="239">
        <f t="shared" si="0"/>
        <v>27181</v>
      </c>
      <c r="R8" s="163">
        <f t="shared" si="1"/>
        <v>1.3130334303982624E-2</v>
      </c>
    </row>
    <row r="9" spans="1:18">
      <c r="A9" s="158" t="s">
        <v>305</v>
      </c>
      <c r="B9" s="161">
        <v>3204</v>
      </c>
      <c r="C9" s="161">
        <v>1675</v>
      </c>
      <c r="D9" s="161">
        <v>16235</v>
      </c>
      <c r="E9" s="161">
        <v>82</v>
      </c>
      <c r="F9" s="161">
        <v>2016</v>
      </c>
      <c r="G9" s="161">
        <v>1183</v>
      </c>
      <c r="H9" s="161">
        <v>1335</v>
      </c>
      <c r="I9" s="161">
        <v>211</v>
      </c>
      <c r="J9" s="161">
        <v>1132</v>
      </c>
      <c r="K9" s="161">
        <v>1248</v>
      </c>
      <c r="L9" s="161">
        <v>1051</v>
      </c>
      <c r="M9" s="161">
        <v>179</v>
      </c>
      <c r="N9" s="161">
        <v>358</v>
      </c>
      <c r="O9" s="161">
        <v>1462</v>
      </c>
      <c r="P9" s="161">
        <v>2524</v>
      </c>
      <c r="Q9" s="239">
        <f t="shared" si="0"/>
        <v>33895</v>
      </c>
      <c r="R9" s="163">
        <f t="shared" si="1"/>
        <v>1.6373668416669405E-2</v>
      </c>
    </row>
    <row r="10" spans="1:18">
      <c r="A10" s="158" t="s">
        <v>306</v>
      </c>
      <c r="B10" s="161">
        <v>1764</v>
      </c>
      <c r="C10" s="161">
        <v>1072</v>
      </c>
      <c r="D10" s="161">
        <v>15214</v>
      </c>
      <c r="E10" s="161">
        <v>265</v>
      </c>
      <c r="F10" s="161">
        <v>903</v>
      </c>
      <c r="G10" s="161">
        <v>460</v>
      </c>
      <c r="H10" s="161">
        <v>857</v>
      </c>
      <c r="I10" s="161">
        <v>21</v>
      </c>
      <c r="J10" s="161">
        <v>403</v>
      </c>
      <c r="K10" s="161">
        <v>1494</v>
      </c>
      <c r="L10" s="161">
        <v>598</v>
      </c>
      <c r="M10" s="161">
        <v>6</v>
      </c>
      <c r="N10" s="161">
        <v>50</v>
      </c>
      <c r="O10" s="161">
        <v>1780</v>
      </c>
      <c r="P10" s="161">
        <v>2361</v>
      </c>
      <c r="Q10" s="239">
        <f t="shared" si="0"/>
        <v>27248</v>
      </c>
      <c r="R10" s="163">
        <f t="shared" si="1"/>
        <v>1.3162700015265021E-2</v>
      </c>
    </row>
    <row r="11" spans="1:18">
      <c r="A11" s="158" t="s">
        <v>307</v>
      </c>
      <c r="B11" s="161">
        <v>1983</v>
      </c>
      <c r="C11" s="161">
        <v>844</v>
      </c>
      <c r="D11" s="161">
        <v>11047</v>
      </c>
      <c r="E11" s="161">
        <v>782</v>
      </c>
      <c r="F11" s="161">
        <v>987</v>
      </c>
      <c r="G11" s="161">
        <v>861</v>
      </c>
      <c r="H11" s="161">
        <v>565</v>
      </c>
      <c r="I11" s="161">
        <v>235</v>
      </c>
      <c r="J11" s="161">
        <v>554</v>
      </c>
      <c r="K11" s="161">
        <v>923</v>
      </c>
      <c r="L11" s="161">
        <v>756</v>
      </c>
      <c r="M11" s="161">
        <v>142</v>
      </c>
      <c r="N11" s="161">
        <v>280</v>
      </c>
      <c r="O11" s="161">
        <v>1119</v>
      </c>
      <c r="P11" s="161">
        <v>1748</v>
      </c>
      <c r="Q11" s="239">
        <f t="shared" si="0"/>
        <v>22826</v>
      </c>
      <c r="R11" s="163">
        <f t="shared" si="1"/>
        <v>1.1026563070626813E-2</v>
      </c>
    </row>
    <row r="12" spans="1:18">
      <c r="A12" s="158" t="s">
        <v>308</v>
      </c>
      <c r="B12" s="161">
        <v>12492</v>
      </c>
      <c r="C12" s="161">
        <v>5386</v>
      </c>
      <c r="D12" s="161">
        <v>33943</v>
      </c>
      <c r="E12" s="161">
        <v>2260</v>
      </c>
      <c r="F12" s="161">
        <v>7224</v>
      </c>
      <c r="G12" s="161">
        <v>4749</v>
      </c>
      <c r="H12" s="161">
        <v>3200</v>
      </c>
      <c r="I12" s="161">
        <v>1231</v>
      </c>
      <c r="J12" s="161">
        <v>3869</v>
      </c>
      <c r="K12" s="161">
        <v>4515</v>
      </c>
      <c r="L12" s="161">
        <v>3892</v>
      </c>
      <c r="M12" s="161">
        <v>954</v>
      </c>
      <c r="N12" s="161">
        <v>1188</v>
      </c>
      <c r="O12" s="161">
        <v>4663</v>
      </c>
      <c r="P12" s="161">
        <v>10154</v>
      </c>
      <c r="Q12" s="239">
        <f t="shared" si="0"/>
        <v>99720</v>
      </c>
      <c r="R12" s="163">
        <f t="shared" si="1"/>
        <v>4.8171772075830448E-2</v>
      </c>
    </row>
    <row r="13" spans="1:18">
      <c r="A13" s="158" t="s">
        <v>309</v>
      </c>
      <c r="B13" s="161">
        <v>5435</v>
      </c>
      <c r="C13" s="161">
        <v>2604</v>
      </c>
      <c r="D13" s="161">
        <v>21715</v>
      </c>
      <c r="E13" s="161">
        <v>703</v>
      </c>
      <c r="F13" s="161">
        <v>3397</v>
      </c>
      <c r="G13" s="161">
        <v>1695</v>
      </c>
      <c r="H13" s="161">
        <v>1568</v>
      </c>
      <c r="I13" s="161">
        <v>732</v>
      </c>
      <c r="J13" s="161">
        <v>1556</v>
      </c>
      <c r="K13" s="161">
        <v>2580</v>
      </c>
      <c r="L13" s="161">
        <v>2163</v>
      </c>
      <c r="M13" s="161">
        <v>567</v>
      </c>
      <c r="N13" s="161">
        <v>503</v>
      </c>
      <c r="O13" s="161">
        <v>2523</v>
      </c>
      <c r="P13" s="161">
        <v>4564</v>
      </c>
      <c r="Q13" s="239">
        <f t="shared" si="0"/>
        <v>52305</v>
      </c>
      <c r="R13" s="163">
        <f t="shared" si="1"/>
        <v>2.5266992964563893E-2</v>
      </c>
    </row>
    <row r="14" spans="1:18">
      <c r="A14" s="158" t="s">
        <v>160</v>
      </c>
      <c r="B14" s="161">
        <v>4311</v>
      </c>
      <c r="C14" s="161">
        <v>1681</v>
      </c>
      <c r="D14" s="161">
        <v>21926</v>
      </c>
      <c r="E14" s="161">
        <v>545</v>
      </c>
      <c r="F14" s="161">
        <v>2616</v>
      </c>
      <c r="G14" s="161">
        <v>2837</v>
      </c>
      <c r="H14" s="161">
        <v>1490</v>
      </c>
      <c r="I14" s="161">
        <v>20</v>
      </c>
      <c r="J14" s="161">
        <v>1823</v>
      </c>
      <c r="K14" s="161">
        <v>2391</v>
      </c>
      <c r="L14" s="161">
        <v>1825</v>
      </c>
      <c r="M14" s="161">
        <v>285</v>
      </c>
      <c r="N14" s="161">
        <v>206</v>
      </c>
      <c r="O14" s="161">
        <v>1725</v>
      </c>
      <c r="P14" s="161">
        <v>6179</v>
      </c>
      <c r="Q14" s="239">
        <f t="shared" si="0"/>
        <v>49860</v>
      </c>
      <c r="R14" s="163">
        <f t="shared" si="1"/>
        <v>2.4085886037915224E-2</v>
      </c>
    </row>
    <row r="15" spans="1:18">
      <c r="A15" s="158" t="s">
        <v>310</v>
      </c>
      <c r="B15" s="161">
        <v>717</v>
      </c>
      <c r="C15" s="161">
        <v>415</v>
      </c>
      <c r="D15" s="161">
        <v>6324</v>
      </c>
      <c r="E15" s="161">
        <v>30</v>
      </c>
      <c r="F15" s="161">
        <v>772</v>
      </c>
      <c r="G15" s="161">
        <v>337</v>
      </c>
      <c r="H15" s="161">
        <v>299</v>
      </c>
      <c r="I15" s="161">
        <v>77</v>
      </c>
      <c r="J15" s="161">
        <v>306</v>
      </c>
      <c r="K15" s="161">
        <v>259</v>
      </c>
      <c r="L15" s="161">
        <v>319</v>
      </c>
      <c r="M15" s="161">
        <v>67</v>
      </c>
      <c r="N15" s="161">
        <v>106</v>
      </c>
      <c r="O15" s="161">
        <v>382</v>
      </c>
      <c r="P15" s="161">
        <v>550</v>
      </c>
      <c r="Q15" s="239">
        <f t="shared" si="0"/>
        <v>10960</v>
      </c>
      <c r="R15" s="163">
        <f t="shared" si="1"/>
        <v>5.2944506814189898E-3</v>
      </c>
    </row>
    <row r="16" spans="1:18">
      <c r="A16" s="158" t="s">
        <v>311</v>
      </c>
      <c r="B16" s="161">
        <v>780</v>
      </c>
      <c r="C16" s="161">
        <v>276</v>
      </c>
      <c r="D16" s="161">
        <v>2468</v>
      </c>
      <c r="E16" s="161">
        <v>241</v>
      </c>
      <c r="F16" s="161">
        <v>444</v>
      </c>
      <c r="G16" s="161">
        <v>408</v>
      </c>
      <c r="H16" s="161">
        <v>271</v>
      </c>
      <c r="I16" s="161">
        <v>26</v>
      </c>
      <c r="J16" s="161">
        <v>327</v>
      </c>
      <c r="K16" s="161">
        <v>480</v>
      </c>
      <c r="L16" s="161">
        <v>246</v>
      </c>
      <c r="M16" s="161">
        <v>67</v>
      </c>
      <c r="N16" s="161">
        <v>37</v>
      </c>
      <c r="O16" s="161">
        <v>287</v>
      </c>
      <c r="P16" s="161">
        <v>1015</v>
      </c>
      <c r="Q16" s="239">
        <f t="shared" si="0"/>
        <v>7373</v>
      </c>
      <c r="R16" s="163">
        <f t="shared" si="1"/>
        <v>3.5616774520166252E-3</v>
      </c>
    </row>
    <row r="17" spans="1:18">
      <c r="A17" s="158" t="s">
        <v>312</v>
      </c>
      <c r="B17" s="161">
        <v>361</v>
      </c>
      <c r="C17" s="161">
        <v>110</v>
      </c>
      <c r="D17" s="161">
        <v>3134</v>
      </c>
      <c r="E17" s="161">
        <v>0</v>
      </c>
      <c r="F17" s="161">
        <v>227</v>
      </c>
      <c r="G17" s="161">
        <v>135</v>
      </c>
      <c r="H17" s="161">
        <v>87</v>
      </c>
      <c r="I17" s="161">
        <v>2</v>
      </c>
      <c r="J17" s="161">
        <v>153</v>
      </c>
      <c r="K17" s="161">
        <v>179</v>
      </c>
      <c r="L17" s="161">
        <v>63</v>
      </c>
      <c r="M17" s="161">
        <v>7</v>
      </c>
      <c r="N17" s="161">
        <v>20</v>
      </c>
      <c r="O17" s="161">
        <v>141</v>
      </c>
      <c r="P17" s="161">
        <v>537</v>
      </c>
      <c r="Q17" s="239">
        <f t="shared" si="0"/>
        <v>5156</v>
      </c>
      <c r="R17" s="163">
        <f t="shared" si="1"/>
        <v>2.4907105577916342E-3</v>
      </c>
    </row>
    <row r="18" spans="1:18">
      <c r="A18" s="158" t="s">
        <v>313</v>
      </c>
      <c r="B18" s="161">
        <v>37956</v>
      </c>
      <c r="C18" s="161">
        <v>23465</v>
      </c>
      <c r="D18" s="161">
        <v>76778</v>
      </c>
      <c r="E18" s="161">
        <v>14206</v>
      </c>
      <c r="F18" s="161">
        <v>19370</v>
      </c>
      <c r="G18" s="161">
        <v>16798</v>
      </c>
      <c r="H18" s="161">
        <v>14146</v>
      </c>
      <c r="I18" s="161">
        <v>7474</v>
      </c>
      <c r="J18" s="161">
        <v>12656</v>
      </c>
      <c r="K18" s="161">
        <v>23341</v>
      </c>
      <c r="L18" s="161">
        <v>16031</v>
      </c>
      <c r="M18" s="161">
        <v>4135</v>
      </c>
      <c r="N18" s="161">
        <v>7216</v>
      </c>
      <c r="O18" s="161">
        <v>18700</v>
      </c>
      <c r="P18" s="161">
        <v>35372</v>
      </c>
      <c r="Q18" s="239">
        <f t="shared" si="0"/>
        <v>327644</v>
      </c>
      <c r="R18" s="163">
        <f t="shared" si="1"/>
        <v>0.15827509115536895</v>
      </c>
    </row>
    <row r="19" spans="1:18">
      <c r="A19" s="158" t="s">
        <v>314</v>
      </c>
      <c r="B19" s="161">
        <v>24366</v>
      </c>
      <c r="C19" s="161">
        <v>12937</v>
      </c>
      <c r="D19" s="161">
        <v>44232</v>
      </c>
      <c r="E19" s="161">
        <v>10242</v>
      </c>
      <c r="F19" s="161">
        <v>13263</v>
      </c>
      <c r="G19" s="161">
        <v>8339</v>
      </c>
      <c r="H19" s="161">
        <v>5907</v>
      </c>
      <c r="I19" s="161">
        <v>2913</v>
      </c>
      <c r="J19" s="161">
        <v>5644</v>
      </c>
      <c r="K19" s="161">
        <v>14022</v>
      </c>
      <c r="L19" s="161">
        <v>11031</v>
      </c>
      <c r="M19" s="161">
        <v>2119</v>
      </c>
      <c r="N19" s="161">
        <v>2216</v>
      </c>
      <c r="O19" s="161">
        <v>9564</v>
      </c>
      <c r="P19" s="161">
        <v>25406</v>
      </c>
      <c r="Q19" s="239">
        <f t="shared" si="0"/>
        <v>192201</v>
      </c>
      <c r="R19" s="163">
        <f t="shared" si="1"/>
        <v>9.2846598122209065E-2</v>
      </c>
    </row>
    <row r="20" spans="1:18">
      <c r="A20" s="158" t="s">
        <v>315</v>
      </c>
      <c r="B20" s="161">
        <v>1403</v>
      </c>
      <c r="C20" s="161">
        <v>493</v>
      </c>
      <c r="D20" s="161">
        <v>2528</v>
      </c>
      <c r="E20" s="161">
        <v>9</v>
      </c>
      <c r="F20" s="161">
        <v>696</v>
      </c>
      <c r="G20" s="161">
        <v>150</v>
      </c>
      <c r="H20" s="161">
        <v>181</v>
      </c>
      <c r="I20" s="161">
        <v>4</v>
      </c>
      <c r="J20" s="161">
        <v>230</v>
      </c>
      <c r="K20" s="161">
        <v>1272</v>
      </c>
      <c r="L20" s="161">
        <v>69</v>
      </c>
      <c r="M20" s="161">
        <v>2</v>
      </c>
      <c r="N20" s="161">
        <v>95</v>
      </c>
      <c r="O20" s="161">
        <v>676</v>
      </c>
      <c r="P20" s="161">
        <v>1662</v>
      </c>
      <c r="Q20" s="239">
        <f t="shared" si="0"/>
        <v>9470</v>
      </c>
      <c r="R20" s="163">
        <f t="shared" si="1"/>
        <v>4.5746759081238897E-3</v>
      </c>
    </row>
    <row r="21" spans="1:18">
      <c r="A21" s="158" t="s">
        <v>316</v>
      </c>
      <c r="B21" s="161">
        <v>1571</v>
      </c>
      <c r="C21" s="161">
        <v>742</v>
      </c>
      <c r="D21" s="161">
        <v>8313</v>
      </c>
      <c r="E21" s="161">
        <v>0</v>
      </c>
      <c r="F21" s="161">
        <v>1230</v>
      </c>
      <c r="G21" s="161">
        <v>767</v>
      </c>
      <c r="H21" s="161">
        <v>549</v>
      </c>
      <c r="I21" s="161">
        <v>218</v>
      </c>
      <c r="J21" s="161">
        <v>526</v>
      </c>
      <c r="K21" s="161">
        <v>633</v>
      </c>
      <c r="L21" s="161">
        <v>387</v>
      </c>
      <c r="M21" s="161">
        <v>114</v>
      </c>
      <c r="N21" s="161">
        <v>0</v>
      </c>
      <c r="O21" s="161">
        <v>690</v>
      </c>
      <c r="P21" s="161">
        <v>1705</v>
      </c>
      <c r="Q21" s="239">
        <f t="shared" si="0"/>
        <v>17445</v>
      </c>
      <c r="R21" s="163">
        <f t="shared" si="1"/>
        <v>8.4271616913644421E-3</v>
      </c>
    </row>
    <row r="22" spans="1:18">
      <c r="A22" s="158" t="s">
        <v>317</v>
      </c>
      <c r="B22" s="161">
        <v>658</v>
      </c>
      <c r="C22" s="161">
        <v>329</v>
      </c>
      <c r="D22" s="161">
        <v>4798</v>
      </c>
      <c r="E22" s="161">
        <v>0</v>
      </c>
      <c r="F22" s="161">
        <v>397</v>
      </c>
      <c r="G22" s="161">
        <v>252</v>
      </c>
      <c r="H22" s="161">
        <v>282</v>
      </c>
      <c r="I22" s="161">
        <v>12</v>
      </c>
      <c r="J22" s="161">
        <v>105</v>
      </c>
      <c r="K22" s="161">
        <v>453</v>
      </c>
      <c r="L22" s="161">
        <v>64</v>
      </c>
      <c r="M22" s="161">
        <v>28</v>
      </c>
      <c r="N22" s="161">
        <v>0</v>
      </c>
      <c r="O22" s="161">
        <v>260</v>
      </c>
      <c r="P22" s="161">
        <v>882</v>
      </c>
      <c r="Q22" s="239">
        <f t="shared" si="0"/>
        <v>8520</v>
      </c>
      <c r="R22" s="163">
        <f t="shared" si="1"/>
        <v>4.1157591063585583E-3</v>
      </c>
    </row>
    <row r="23" spans="1:18">
      <c r="A23" s="158" t="s">
        <v>318</v>
      </c>
      <c r="B23" s="161">
        <v>1198</v>
      </c>
      <c r="C23" s="161">
        <v>989</v>
      </c>
      <c r="D23" s="161">
        <v>7146</v>
      </c>
      <c r="E23" s="161">
        <v>0</v>
      </c>
      <c r="F23" s="161">
        <v>948</v>
      </c>
      <c r="G23" s="161">
        <v>683</v>
      </c>
      <c r="H23" s="161">
        <v>606</v>
      </c>
      <c r="I23" s="161">
        <v>82</v>
      </c>
      <c r="J23" s="161">
        <v>201</v>
      </c>
      <c r="K23" s="161">
        <v>932</v>
      </c>
      <c r="L23" s="161">
        <v>368</v>
      </c>
      <c r="M23" s="161">
        <v>64</v>
      </c>
      <c r="N23" s="161">
        <v>0</v>
      </c>
      <c r="O23" s="161">
        <v>547</v>
      </c>
      <c r="P23" s="161">
        <v>1542</v>
      </c>
      <c r="Q23" s="239">
        <f t="shared" si="0"/>
        <v>15306</v>
      </c>
      <c r="R23" s="163">
        <f t="shared" si="1"/>
        <v>7.3938742819159731E-3</v>
      </c>
    </row>
    <row r="24" spans="1:18">
      <c r="A24" s="158" t="s">
        <v>319</v>
      </c>
      <c r="B24" s="161">
        <v>655</v>
      </c>
      <c r="C24" s="161">
        <v>350</v>
      </c>
      <c r="D24" s="161">
        <v>4136</v>
      </c>
      <c r="E24" s="161">
        <v>5</v>
      </c>
      <c r="F24" s="161">
        <v>323</v>
      </c>
      <c r="G24" s="161">
        <v>333</v>
      </c>
      <c r="H24" s="161">
        <v>276</v>
      </c>
      <c r="I24" s="161">
        <v>24</v>
      </c>
      <c r="J24" s="161">
        <v>127</v>
      </c>
      <c r="K24" s="161">
        <v>698</v>
      </c>
      <c r="L24" s="161">
        <v>128</v>
      </c>
      <c r="M24" s="161">
        <v>14</v>
      </c>
      <c r="N24" s="161">
        <v>0</v>
      </c>
      <c r="O24" s="161">
        <v>267</v>
      </c>
      <c r="P24" s="161">
        <v>702</v>
      </c>
      <c r="Q24" s="239">
        <f t="shared" si="0"/>
        <v>8038</v>
      </c>
      <c r="R24" s="163">
        <f t="shared" si="1"/>
        <v>3.8829192132523579E-3</v>
      </c>
    </row>
    <row r="25" spans="1:18">
      <c r="A25" s="158" t="s">
        <v>320</v>
      </c>
      <c r="B25" s="161">
        <v>1699</v>
      </c>
      <c r="C25" s="161">
        <v>1289</v>
      </c>
      <c r="D25" s="161">
        <v>10373</v>
      </c>
      <c r="E25" s="161">
        <v>0</v>
      </c>
      <c r="F25" s="161">
        <v>1382</v>
      </c>
      <c r="G25" s="161">
        <v>552</v>
      </c>
      <c r="H25" s="161">
        <v>758</v>
      </c>
      <c r="I25" s="161">
        <v>161</v>
      </c>
      <c r="J25" s="161">
        <v>428</v>
      </c>
      <c r="K25" s="161">
        <v>901</v>
      </c>
      <c r="L25" s="161">
        <v>418</v>
      </c>
      <c r="M25" s="161">
        <v>124</v>
      </c>
      <c r="N25" s="161">
        <v>0</v>
      </c>
      <c r="O25" s="161">
        <v>652</v>
      </c>
      <c r="P25" s="161">
        <v>1896</v>
      </c>
      <c r="Q25" s="239">
        <f t="shared" si="0"/>
        <v>20633</v>
      </c>
      <c r="R25" s="163">
        <f t="shared" si="1"/>
        <v>9.9671898640253664E-3</v>
      </c>
    </row>
    <row r="26" spans="1:18">
      <c r="A26" s="158" t="s">
        <v>321</v>
      </c>
      <c r="B26" s="161">
        <v>1439</v>
      </c>
      <c r="C26" s="161">
        <v>612</v>
      </c>
      <c r="D26" s="161">
        <v>1575</v>
      </c>
      <c r="E26" s="161">
        <v>166</v>
      </c>
      <c r="F26" s="161">
        <v>818</v>
      </c>
      <c r="G26" s="161">
        <v>489</v>
      </c>
      <c r="H26" s="161">
        <v>221</v>
      </c>
      <c r="I26" s="161">
        <v>167</v>
      </c>
      <c r="J26" s="161">
        <v>228</v>
      </c>
      <c r="K26" s="161">
        <v>494</v>
      </c>
      <c r="L26" s="161">
        <v>91</v>
      </c>
      <c r="M26" s="161">
        <v>91</v>
      </c>
      <c r="N26" s="161">
        <v>1</v>
      </c>
      <c r="O26" s="161">
        <v>669</v>
      </c>
      <c r="P26" s="161">
        <v>1089</v>
      </c>
      <c r="Q26" s="239">
        <f t="shared" si="0"/>
        <v>8150</v>
      </c>
      <c r="R26" s="163">
        <f t="shared" si="1"/>
        <v>3.9370230888289021E-3</v>
      </c>
    </row>
    <row r="27" spans="1:18">
      <c r="A27" s="158" t="s">
        <v>322</v>
      </c>
      <c r="B27" s="161">
        <v>87</v>
      </c>
      <c r="C27" s="161">
        <v>37</v>
      </c>
      <c r="D27" s="161">
        <v>299</v>
      </c>
      <c r="E27" s="161">
        <v>0</v>
      </c>
      <c r="F27" s="161">
        <v>52</v>
      </c>
      <c r="G27" s="161">
        <v>29</v>
      </c>
      <c r="H27" s="161">
        <v>17</v>
      </c>
      <c r="I27" s="161">
        <v>1</v>
      </c>
      <c r="J27" s="161">
        <v>9</v>
      </c>
      <c r="K27" s="161">
        <v>20</v>
      </c>
      <c r="L27" s="161">
        <v>3</v>
      </c>
      <c r="M27" s="161">
        <v>1</v>
      </c>
      <c r="N27" s="161">
        <v>0</v>
      </c>
      <c r="O27" s="161">
        <v>35</v>
      </c>
      <c r="P27" s="161">
        <v>67</v>
      </c>
      <c r="Q27" s="239">
        <f t="shared" si="0"/>
        <v>657</v>
      </c>
      <c r="R27" s="163">
        <f t="shared" si="1"/>
        <v>3.1737719869455076E-4</v>
      </c>
    </row>
    <row r="28" spans="1:18">
      <c r="A28" s="158" t="s">
        <v>150</v>
      </c>
      <c r="B28" s="161">
        <v>9</v>
      </c>
      <c r="C28" s="161">
        <v>5</v>
      </c>
      <c r="D28" s="161">
        <v>3426</v>
      </c>
      <c r="E28" s="161">
        <v>2</v>
      </c>
      <c r="F28" s="161">
        <v>4</v>
      </c>
      <c r="G28" s="161">
        <v>0</v>
      </c>
      <c r="H28" s="161">
        <v>0</v>
      </c>
      <c r="I28" s="161">
        <v>1</v>
      </c>
      <c r="J28" s="161">
        <v>0</v>
      </c>
      <c r="K28" s="161">
        <v>5</v>
      </c>
      <c r="L28" s="161">
        <v>0</v>
      </c>
      <c r="M28" s="161">
        <v>0</v>
      </c>
      <c r="N28" s="161">
        <v>0</v>
      </c>
      <c r="O28" s="161">
        <v>0</v>
      </c>
      <c r="P28" s="161">
        <v>13</v>
      </c>
      <c r="Q28" s="239">
        <f t="shared" si="0"/>
        <v>3465</v>
      </c>
      <c r="R28" s="163">
        <f t="shared" si="1"/>
        <v>1.6738386506493432E-3</v>
      </c>
    </row>
    <row r="29" spans="1:18">
      <c r="A29" s="158" t="s">
        <v>323</v>
      </c>
      <c r="B29" s="161">
        <v>23953</v>
      </c>
      <c r="C29" s="161">
        <v>16421</v>
      </c>
      <c r="D29" s="161">
        <v>81944</v>
      </c>
      <c r="E29" s="161">
        <v>5</v>
      </c>
      <c r="F29" s="161">
        <v>13851</v>
      </c>
      <c r="G29" s="161">
        <v>9585</v>
      </c>
      <c r="H29" s="161">
        <v>10213</v>
      </c>
      <c r="I29" s="161">
        <v>3374</v>
      </c>
      <c r="J29" s="161">
        <v>9037</v>
      </c>
      <c r="K29" s="161">
        <v>9956</v>
      </c>
      <c r="L29" s="161">
        <v>10307</v>
      </c>
      <c r="M29" s="161">
        <v>1942</v>
      </c>
      <c r="N29" s="161">
        <v>5</v>
      </c>
      <c r="O29" s="161">
        <v>9468</v>
      </c>
      <c r="P29" s="161">
        <v>21302</v>
      </c>
      <c r="Q29" s="239">
        <f t="shared" si="0"/>
        <v>221363</v>
      </c>
      <c r="R29" s="163">
        <f t="shared" si="1"/>
        <v>0.10693389472545181</v>
      </c>
    </row>
    <row r="30" spans="1:18">
      <c r="A30" s="158" t="s">
        <v>324</v>
      </c>
      <c r="B30" s="161">
        <v>1701</v>
      </c>
      <c r="C30" s="161">
        <v>662</v>
      </c>
      <c r="D30" s="161">
        <v>8256</v>
      </c>
      <c r="E30" s="161">
        <v>5</v>
      </c>
      <c r="F30" s="161">
        <v>845</v>
      </c>
      <c r="G30" s="161">
        <v>510</v>
      </c>
      <c r="H30" s="161">
        <v>370</v>
      </c>
      <c r="I30" s="161">
        <v>84</v>
      </c>
      <c r="J30" s="161">
        <v>675</v>
      </c>
      <c r="K30" s="161">
        <v>943</v>
      </c>
      <c r="L30" s="161">
        <v>534</v>
      </c>
      <c r="M30" s="161">
        <v>69</v>
      </c>
      <c r="N30" s="161">
        <v>4</v>
      </c>
      <c r="O30" s="161">
        <v>360</v>
      </c>
      <c r="P30" s="161">
        <v>1528</v>
      </c>
      <c r="Q30" s="239">
        <f t="shared" si="0"/>
        <v>16546</v>
      </c>
      <c r="R30" s="163">
        <f t="shared" si="1"/>
        <v>7.9928814757991434E-3</v>
      </c>
    </row>
    <row r="31" spans="1:18">
      <c r="A31" s="158" t="s">
        <v>325</v>
      </c>
      <c r="B31" s="161">
        <v>48</v>
      </c>
      <c r="C31" s="161">
        <v>8</v>
      </c>
      <c r="D31" s="161">
        <v>192</v>
      </c>
      <c r="E31" s="161">
        <v>7</v>
      </c>
      <c r="F31" s="161">
        <v>60</v>
      </c>
      <c r="G31" s="161">
        <v>73</v>
      </c>
      <c r="H31" s="161">
        <v>19</v>
      </c>
      <c r="I31" s="161">
        <v>0</v>
      </c>
      <c r="J31" s="161">
        <v>27</v>
      </c>
      <c r="K31" s="161">
        <v>1218</v>
      </c>
      <c r="L31" s="161">
        <v>14</v>
      </c>
      <c r="M31" s="161">
        <v>5</v>
      </c>
      <c r="N31" s="161">
        <v>0</v>
      </c>
      <c r="O31" s="161">
        <v>5</v>
      </c>
      <c r="P31" s="161">
        <v>17</v>
      </c>
      <c r="Q31" s="239">
        <f t="shared" si="0"/>
        <v>1693</v>
      </c>
      <c r="R31" s="163">
        <f t="shared" si="1"/>
        <v>8.1783804777758667E-4</v>
      </c>
    </row>
    <row r="32" spans="1:18">
      <c r="A32" s="237" t="s">
        <v>1</v>
      </c>
      <c r="B32" s="238">
        <f t="shared" ref="B32:Q32" si="2">SUM(B3:B31)</f>
        <v>238646</v>
      </c>
      <c r="C32" s="238">
        <f t="shared" si="2"/>
        <v>125178</v>
      </c>
      <c r="D32" s="238">
        <f t="shared" si="2"/>
        <v>685979</v>
      </c>
      <c r="E32" s="238">
        <f t="shared" si="2"/>
        <v>33708</v>
      </c>
      <c r="F32" s="238">
        <f t="shared" si="2"/>
        <v>128743</v>
      </c>
      <c r="G32" s="238">
        <f t="shared" si="2"/>
        <v>91926</v>
      </c>
      <c r="H32" s="238">
        <f t="shared" si="2"/>
        <v>83269</v>
      </c>
      <c r="I32" s="238">
        <f t="shared" si="2"/>
        <v>35469</v>
      </c>
      <c r="J32" s="238">
        <f t="shared" si="2"/>
        <v>73390</v>
      </c>
      <c r="K32" s="238">
        <f t="shared" si="2"/>
        <v>119352</v>
      </c>
      <c r="L32" s="238">
        <f t="shared" si="2"/>
        <v>92088</v>
      </c>
      <c r="M32" s="238">
        <f t="shared" si="2"/>
        <v>21762</v>
      </c>
      <c r="N32" s="238">
        <f t="shared" si="2"/>
        <v>26229</v>
      </c>
      <c r="O32" s="238">
        <f t="shared" si="2"/>
        <v>106232</v>
      </c>
      <c r="P32" s="238">
        <f t="shared" si="2"/>
        <v>208121</v>
      </c>
      <c r="Q32" s="238">
        <f t="shared" si="2"/>
        <v>2070092</v>
      </c>
      <c r="R32" s="236">
        <f t="shared" si="1"/>
        <v>1</v>
      </c>
    </row>
    <row r="33" spans="1:18">
      <c r="A33" s="240" t="s">
        <v>326</v>
      </c>
      <c r="B33" s="241">
        <v>2764</v>
      </c>
      <c r="C33" s="241">
        <v>1358</v>
      </c>
      <c r="D33" s="241">
        <v>9435</v>
      </c>
      <c r="E33" s="241">
        <v>230</v>
      </c>
      <c r="F33" s="241">
        <v>2079</v>
      </c>
      <c r="G33" s="241">
        <v>1037</v>
      </c>
      <c r="H33" s="241">
        <v>826</v>
      </c>
      <c r="I33" s="241">
        <v>1756</v>
      </c>
      <c r="J33" s="241">
        <v>926</v>
      </c>
      <c r="K33" s="241">
        <v>837</v>
      </c>
      <c r="L33" s="241">
        <v>18222</v>
      </c>
      <c r="M33" s="241">
        <v>558</v>
      </c>
      <c r="N33" s="241">
        <v>390</v>
      </c>
      <c r="O33" s="241">
        <v>1522</v>
      </c>
      <c r="P33" s="241">
        <v>2880</v>
      </c>
      <c r="Q33" s="242">
        <f>SUM(B33:P33)</f>
        <v>44820</v>
      </c>
      <c r="R33" s="243"/>
    </row>
    <row r="34" spans="1:18">
      <c r="A34" s="187" t="s">
        <v>327</v>
      </c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</row>
  </sheetData>
  <mergeCells count="1">
    <mergeCell ref="A1:R1"/>
  </mergeCells>
  <pageMargins left="1.1023622047244095" right="0.70866141732283472" top="0.74803149606299213" bottom="0.74803149606299213" header="0.31496062992125984" footer="0.31496062992125984"/>
  <pageSetup paperSize="9" orientation="landscape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9"/>
  <sheetViews>
    <sheetView topLeftCell="A10" zoomScale="85" zoomScaleNormal="85" workbookViewId="0">
      <selection activeCell="N39" sqref="N39"/>
    </sheetView>
  </sheetViews>
  <sheetFormatPr baseColWidth="10" defaultColWidth="11.44140625" defaultRowHeight="13.2"/>
  <cols>
    <col min="1" max="1" width="24.109375" style="112" customWidth="1"/>
    <col min="2" max="2" width="7.44140625" style="112" bestFit="1" customWidth="1"/>
    <col min="3" max="3" width="6.5546875" style="112" bestFit="1" customWidth="1"/>
    <col min="4" max="4" width="5" style="112" bestFit="1" customWidth="1"/>
    <col min="5" max="5" width="6.5546875" style="112" bestFit="1" customWidth="1"/>
    <col min="6" max="6" width="6.6640625" style="114" bestFit="1" customWidth="1"/>
    <col min="7" max="8" width="8" style="112" bestFit="1" customWidth="1"/>
    <col min="9" max="9" width="8.109375" style="112" bestFit="1" customWidth="1"/>
    <col min="10" max="10" width="5.88671875" style="112" bestFit="1" customWidth="1"/>
    <col min="11" max="11" width="7.44140625" style="112" bestFit="1" customWidth="1"/>
    <col min="12" max="12" width="7.33203125" style="112" bestFit="1" customWidth="1"/>
    <col min="13" max="13" width="7.6640625" style="112" bestFit="1" customWidth="1"/>
    <col min="14" max="14" width="7.21875" style="112" bestFit="1" customWidth="1"/>
    <col min="15" max="16384" width="11.44140625" style="112"/>
  </cols>
  <sheetData>
    <row r="1" spans="1:13" ht="24.75" customHeight="1">
      <c r="A1" s="519" t="s">
        <v>375</v>
      </c>
      <c r="B1" s="519"/>
      <c r="C1" s="519"/>
      <c r="D1" s="519"/>
      <c r="E1" s="519"/>
      <c r="F1" s="519"/>
      <c r="G1" s="519"/>
      <c r="H1" s="519"/>
      <c r="I1" s="519"/>
      <c r="J1" s="519"/>
      <c r="K1" s="519"/>
      <c r="L1" s="519"/>
      <c r="M1" s="519"/>
    </row>
    <row r="2" spans="1:13" ht="28.2" customHeight="1" thickBot="1">
      <c r="A2" s="113" t="s">
        <v>161</v>
      </c>
      <c r="B2" s="113"/>
    </row>
    <row r="3" spans="1:13" ht="136.19999999999999">
      <c r="A3" s="540" t="s">
        <v>162</v>
      </c>
      <c r="B3" s="541" t="s">
        <v>376</v>
      </c>
      <c r="C3" s="542" t="s">
        <v>228</v>
      </c>
      <c r="D3" s="542" t="s">
        <v>163</v>
      </c>
      <c r="E3" s="542" t="s">
        <v>164</v>
      </c>
      <c r="F3" s="542" t="s">
        <v>227</v>
      </c>
      <c r="G3" s="543" t="s">
        <v>165</v>
      </c>
      <c r="H3" s="544" t="s">
        <v>208</v>
      </c>
      <c r="I3" s="135" t="s">
        <v>166</v>
      </c>
      <c r="J3" s="136" t="s">
        <v>167</v>
      </c>
      <c r="K3" s="115" t="s">
        <v>168</v>
      </c>
      <c r="L3" s="545" t="s">
        <v>209</v>
      </c>
    </row>
    <row r="4" spans="1:13">
      <c r="A4" s="546" t="s">
        <v>169</v>
      </c>
      <c r="B4" s="116">
        <v>1149</v>
      </c>
      <c r="C4" s="116">
        <v>760</v>
      </c>
      <c r="D4" s="117"/>
      <c r="E4" s="116"/>
      <c r="F4" s="116">
        <v>2024</v>
      </c>
      <c r="G4" s="116">
        <v>2784</v>
      </c>
      <c r="H4" s="118">
        <v>2.7947310647639956</v>
      </c>
      <c r="I4" s="119">
        <v>238</v>
      </c>
      <c r="J4" s="119"/>
      <c r="K4" s="116">
        <v>2784</v>
      </c>
      <c r="L4" s="120">
        <v>5.5758061285800117E-2</v>
      </c>
    </row>
    <row r="5" spans="1:13">
      <c r="A5" s="546" t="s">
        <v>170</v>
      </c>
      <c r="B5" s="116">
        <v>1900</v>
      </c>
      <c r="C5" s="116">
        <v>1176</v>
      </c>
      <c r="D5" s="117"/>
      <c r="E5" s="116">
        <v>337</v>
      </c>
      <c r="F5" s="116">
        <v>3477</v>
      </c>
      <c r="G5" s="116">
        <v>4990</v>
      </c>
      <c r="H5" s="118">
        <v>4.1097435897435899</v>
      </c>
      <c r="I5" s="119">
        <v>983</v>
      </c>
      <c r="J5" s="119"/>
      <c r="K5" s="116">
        <v>4990</v>
      </c>
      <c r="L5" s="120">
        <v>9.9939915882235122E-2</v>
      </c>
    </row>
    <row r="6" spans="1:13">
      <c r="A6" s="547" t="s">
        <v>171</v>
      </c>
      <c r="B6" s="121">
        <v>3049</v>
      </c>
      <c r="C6" s="121">
        <v>1936</v>
      </c>
      <c r="D6" s="121"/>
      <c r="E6" s="121">
        <v>337</v>
      </c>
      <c r="F6" s="121">
        <v>5501</v>
      </c>
      <c r="G6" s="121">
        <v>7774</v>
      </c>
      <c r="H6" s="118">
        <v>3.4745493107104983</v>
      </c>
      <c r="I6" s="122">
        <v>1221</v>
      </c>
      <c r="J6" s="122">
        <v>515</v>
      </c>
      <c r="K6" s="121">
        <v>8289</v>
      </c>
      <c r="L6" s="123">
        <v>0.16601241738433808</v>
      </c>
    </row>
    <row r="7" spans="1:13">
      <c r="A7" s="546" t="s">
        <v>172</v>
      </c>
      <c r="B7" s="116">
        <v>1794</v>
      </c>
      <c r="C7" s="116">
        <v>1020</v>
      </c>
      <c r="D7" s="117"/>
      <c r="E7" s="116">
        <v>937</v>
      </c>
      <c r="F7" s="116">
        <v>3451</v>
      </c>
      <c r="G7" s="116">
        <v>5408</v>
      </c>
      <c r="H7" s="118">
        <v>4.1692169216921693</v>
      </c>
      <c r="I7" s="119">
        <v>776</v>
      </c>
      <c r="J7" s="119">
        <v>230</v>
      </c>
      <c r="K7" s="116">
        <v>5638</v>
      </c>
      <c r="L7" s="120">
        <v>0.11291808531944722</v>
      </c>
    </row>
    <row r="8" spans="1:13">
      <c r="A8" s="546" t="s">
        <v>173</v>
      </c>
      <c r="B8" s="116">
        <v>854</v>
      </c>
      <c r="C8" s="116">
        <v>550</v>
      </c>
      <c r="D8" s="117"/>
      <c r="E8" s="116"/>
      <c r="F8" s="116">
        <v>1789</v>
      </c>
      <c r="G8" s="116">
        <v>2339</v>
      </c>
      <c r="H8" s="118">
        <v>3.0511049723756907</v>
      </c>
      <c r="I8" s="119">
        <v>130</v>
      </c>
      <c r="J8" s="119">
        <v>345</v>
      </c>
      <c r="K8" s="116">
        <v>2684</v>
      </c>
      <c r="L8" s="120">
        <v>5.3755257360304426E-2</v>
      </c>
    </row>
    <row r="9" spans="1:13">
      <c r="A9" s="546" t="s">
        <v>174</v>
      </c>
      <c r="B9" s="116">
        <v>728</v>
      </c>
      <c r="C9" s="116">
        <v>535</v>
      </c>
      <c r="D9" s="117"/>
      <c r="E9" s="116"/>
      <c r="F9" s="116">
        <v>951</v>
      </c>
      <c r="G9" s="116">
        <v>1486</v>
      </c>
      <c r="H9" s="118">
        <v>2.2685810810810811</v>
      </c>
      <c r="I9" s="119">
        <v>143</v>
      </c>
      <c r="J9" s="119">
        <v>213</v>
      </c>
      <c r="K9" s="116">
        <v>1699</v>
      </c>
      <c r="L9" s="120">
        <v>3.4027638694171844E-2</v>
      </c>
    </row>
    <row r="10" spans="1:13">
      <c r="A10" s="546" t="s">
        <v>377</v>
      </c>
      <c r="B10" s="116">
        <v>558</v>
      </c>
      <c r="C10" s="116">
        <v>573</v>
      </c>
      <c r="D10" s="117"/>
      <c r="E10" s="116"/>
      <c r="F10" s="116">
        <v>2313</v>
      </c>
      <c r="G10" s="116">
        <v>2886</v>
      </c>
      <c r="H10" s="118">
        <v>5.172043010752688</v>
      </c>
      <c r="I10" s="119">
        <v>0</v>
      </c>
      <c r="J10" s="119"/>
      <c r="K10" s="116">
        <v>2886</v>
      </c>
      <c r="L10" s="120">
        <v>5.7800921289805726E-2</v>
      </c>
    </row>
    <row r="11" spans="1:13">
      <c r="A11" s="546" t="s">
        <v>175</v>
      </c>
      <c r="B11" s="116">
        <v>1164</v>
      </c>
      <c r="C11" s="116">
        <v>667</v>
      </c>
      <c r="D11" s="117"/>
      <c r="E11" s="116">
        <v>540</v>
      </c>
      <c r="F11" s="116">
        <v>2520</v>
      </c>
      <c r="G11" s="116">
        <v>3727</v>
      </c>
      <c r="H11" s="118">
        <v>3.9392201834862384</v>
      </c>
      <c r="I11" s="119">
        <v>292</v>
      </c>
      <c r="J11" s="119">
        <v>223</v>
      </c>
      <c r="K11" s="116">
        <v>3950</v>
      </c>
      <c r="L11" s="120">
        <v>7.9110755057079915E-2</v>
      </c>
    </row>
    <row r="12" spans="1:13">
      <c r="A12" s="546" t="s">
        <v>176</v>
      </c>
      <c r="B12" s="116">
        <v>115</v>
      </c>
      <c r="C12" s="116">
        <v>87</v>
      </c>
      <c r="D12" s="117"/>
      <c r="E12" s="116">
        <v>89</v>
      </c>
      <c r="F12" s="116">
        <v>546</v>
      </c>
      <c r="G12" s="116">
        <v>722</v>
      </c>
      <c r="H12" s="118">
        <v>6.2782608695652176</v>
      </c>
      <c r="I12" s="119"/>
      <c r="J12" s="119"/>
      <c r="K12" s="116">
        <v>722</v>
      </c>
      <c r="L12" s="120">
        <v>1.4460244342078911E-2</v>
      </c>
    </row>
    <row r="13" spans="1:13">
      <c r="A13" s="547" t="s">
        <v>378</v>
      </c>
      <c r="B13" s="121">
        <v>1279</v>
      </c>
      <c r="C13" s="121">
        <v>754</v>
      </c>
      <c r="D13" s="121"/>
      <c r="E13" s="121">
        <v>629</v>
      </c>
      <c r="F13" s="121">
        <v>3066</v>
      </c>
      <c r="G13" s="121">
        <v>4449</v>
      </c>
      <c r="H13" s="118">
        <v>4.2117527862208712</v>
      </c>
      <c r="I13" s="122">
        <v>292</v>
      </c>
      <c r="J13" s="122"/>
      <c r="K13" s="121">
        <v>4672</v>
      </c>
      <c r="L13" s="123">
        <v>9.3570999399158819E-2</v>
      </c>
    </row>
    <row r="14" spans="1:13">
      <c r="A14" s="546" t="s">
        <v>177</v>
      </c>
      <c r="B14" s="116">
        <v>125</v>
      </c>
      <c r="C14" s="116">
        <v>84</v>
      </c>
      <c r="D14" s="117"/>
      <c r="E14" s="116"/>
      <c r="F14" s="116">
        <v>457</v>
      </c>
      <c r="G14" s="116">
        <v>541</v>
      </c>
      <c r="H14" s="118">
        <v>4.3280000000000003</v>
      </c>
      <c r="I14" s="124"/>
      <c r="J14" s="124"/>
      <c r="K14" s="116">
        <v>541</v>
      </c>
      <c r="L14" s="120">
        <v>1.0835169236931704E-2</v>
      </c>
    </row>
    <row r="15" spans="1:13">
      <c r="A15" s="546" t="s">
        <v>178</v>
      </c>
      <c r="B15" s="116">
        <v>969</v>
      </c>
      <c r="C15" s="116">
        <v>746</v>
      </c>
      <c r="D15" s="117">
        <v>34</v>
      </c>
      <c r="E15" s="116">
        <v>146</v>
      </c>
      <c r="F15" s="116">
        <v>1642</v>
      </c>
      <c r="G15" s="116">
        <v>2568</v>
      </c>
      <c r="H15" s="118">
        <v>2.6501547987616099</v>
      </c>
      <c r="I15" s="124"/>
      <c r="J15" s="124">
        <v>135</v>
      </c>
      <c r="K15" s="116">
        <v>2703</v>
      </c>
      <c r="L15" s="120">
        <v>5.4135790106148607E-2</v>
      </c>
    </row>
    <row r="16" spans="1:13">
      <c r="A16" s="546" t="s">
        <v>179</v>
      </c>
      <c r="B16" s="116">
        <v>519</v>
      </c>
      <c r="C16" s="116">
        <v>398</v>
      </c>
      <c r="D16" s="117">
        <v>75</v>
      </c>
      <c r="E16" s="116">
        <v>6</v>
      </c>
      <c r="F16" s="116">
        <v>598</v>
      </c>
      <c r="G16" s="116">
        <v>1077</v>
      </c>
      <c r="H16" s="118">
        <v>2.3236994219653178</v>
      </c>
      <c r="I16" s="124"/>
      <c r="J16" s="124">
        <v>129</v>
      </c>
      <c r="K16" s="116">
        <v>1206</v>
      </c>
      <c r="L16" s="120">
        <v>2.415381534147807E-2</v>
      </c>
    </row>
    <row r="17" spans="1:12">
      <c r="A17" s="546" t="s">
        <v>180</v>
      </c>
      <c r="B17" s="116">
        <v>39</v>
      </c>
      <c r="C17" s="116">
        <v>39</v>
      </c>
      <c r="D17" s="117"/>
      <c r="E17" s="116"/>
      <c r="F17" s="116"/>
      <c r="G17" s="116">
        <v>39</v>
      </c>
      <c r="H17" s="118">
        <v>1</v>
      </c>
      <c r="I17" s="124"/>
      <c r="J17" s="124"/>
      <c r="K17" s="116">
        <v>39</v>
      </c>
      <c r="L17" s="120">
        <v>7.8109353094332062E-4</v>
      </c>
    </row>
    <row r="18" spans="1:12">
      <c r="A18" s="546" t="s">
        <v>181</v>
      </c>
      <c r="B18" s="116">
        <v>730</v>
      </c>
      <c r="C18" s="116">
        <v>584</v>
      </c>
      <c r="D18" s="117"/>
      <c r="E18" s="116">
        <v>0</v>
      </c>
      <c r="F18" s="116">
        <v>670</v>
      </c>
      <c r="G18" s="116">
        <v>1254</v>
      </c>
      <c r="H18" s="118">
        <v>1.9</v>
      </c>
      <c r="I18" s="124"/>
      <c r="J18" s="124">
        <v>133</v>
      </c>
      <c r="K18" s="116">
        <v>1387</v>
      </c>
      <c r="L18" s="120">
        <v>2.7778890446625275E-2</v>
      </c>
    </row>
    <row r="19" spans="1:12">
      <c r="A19" s="546" t="s">
        <v>182</v>
      </c>
      <c r="B19" s="116">
        <v>482</v>
      </c>
      <c r="C19" s="116">
        <v>317</v>
      </c>
      <c r="D19" s="117">
        <v>139</v>
      </c>
      <c r="E19" s="116">
        <v>19</v>
      </c>
      <c r="F19" s="116">
        <v>259</v>
      </c>
      <c r="G19" s="116">
        <v>734</v>
      </c>
      <c r="H19" s="118">
        <v>1.5228215767634854</v>
      </c>
      <c r="I19" s="124"/>
      <c r="J19" s="124"/>
      <c r="K19" s="116">
        <v>734</v>
      </c>
      <c r="L19" s="120">
        <v>1.4700580813138393E-2</v>
      </c>
    </row>
    <row r="20" spans="1:12">
      <c r="A20" s="548" t="s">
        <v>379</v>
      </c>
      <c r="B20" s="116">
        <v>537</v>
      </c>
      <c r="C20" s="116">
        <v>417</v>
      </c>
      <c r="D20" s="117"/>
      <c r="E20" s="116">
        <v>51</v>
      </c>
      <c r="F20" s="116">
        <v>435</v>
      </c>
      <c r="G20" s="116">
        <v>903</v>
      </c>
      <c r="H20" s="118">
        <v>1.6815642458100559</v>
      </c>
      <c r="I20" s="124"/>
      <c r="J20" s="124"/>
      <c r="K20" s="116">
        <v>903</v>
      </c>
      <c r="L20" s="120">
        <v>1.8085319447226116E-2</v>
      </c>
    </row>
    <row r="21" spans="1:12">
      <c r="A21" s="546" t="s">
        <v>183</v>
      </c>
      <c r="B21" s="116">
        <v>706</v>
      </c>
      <c r="C21" s="116">
        <v>519</v>
      </c>
      <c r="D21" s="117">
        <v>86</v>
      </c>
      <c r="E21" s="116">
        <v>57</v>
      </c>
      <c r="F21" s="116">
        <v>1001</v>
      </c>
      <c r="G21" s="116">
        <v>1663</v>
      </c>
      <c r="H21" s="118">
        <v>2.3937677053824364</v>
      </c>
      <c r="I21" s="124"/>
      <c r="J21" s="124">
        <v>27</v>
      </c>
      <c r="K21" s="116">
        <v>1690</v>
      </c>
      <c r="L21" s="120">
        <v>3.3847386340877229E-2</v>
      </c>
    </row>
    <row r="22" spans="1:12">
      <c r="A22" s="548" t="s">
        <v>184</v>
      </c>
      <c r="B22" s="116">
        <v>675</v>
      </c>
      <c r="C22" s="116">
        <v>473</v>
      </c>
      <c r="D22" s="117">
        <v>177</v>
      </c>
      <c r="E22" s="116"/>
      <c r="F22" s="116">
        <v>670</v>
      </c>
      <c r="G22" s="116">
        <v>1320</v>
      </c>
      <c r="H22" s="118">
        <v>2.2162962962962962</v>
      </c>
      <c r="I22" s="124"/>
      <c r="J22" s="124">
        <v>176</v>
      </c>
      <c r="K22" s="116">
        <v>1496</v>
      </c>
      <c r="L22" s="120">
        <v>2.9961946725415581E-2</v>
      </c>
    </row>
    <row r="23" spans="1:12">
      <c r="A23" s="546" t="s">
        <v>185</v>
      </c>
      <c r="B23" s="116">
        <v>201</v>
      </c>
      <c r="C23" s="116">
        <v>190</v>
      </c>
      <c r="D23" s="117"/>
      <c r="E23" s="116"/>
      <c r="F23" s="116">
        <v>78</v>
      </c>
      <c r="G23" s="116">
        <v>268</v>
      </c>
      <c r="H23" s="118">
        <v>1.3333333333333333</v>
      </c>
      <c r="I23" s="124"/>
      <c r="J23" s="124"/>
      <c r="K23" s="116">
        <v>268</v>
      </c>
      <c r="L23" s="120">
        <v>5.3675145203284595E-3</v>
      </c>
    </row>
    <row r="24" spans="1:12">
      <c r="A24" s="549" t="s">
        <v>186</v>
      </c>
      <c r="B24" s="116">
        <v>97</v>
      </c>
      <c r="C24" s="116">
        <v>67</v>
      </c>
      <c r="D24" s="117"/>
      <c r="E24" s="116">
        <v>0</v>
      </c>
      <c r="F24" s="116">
        <v>129</v>
      </c>
      <c r="G24" s="116">
        <v>196</v>
      </c>
      <c r="H24" s="118">
        <v>2.0206185567010309</v>
      </c>
      <c r="I24" s="124"/>
      <c r="J24" s="124"/>
      <c r="K24" s="116">
        <v>196</v>
      </c>
      <c r="L24" s="120">
        <v>3.9254956939715601E-3</v>
      </c>
    </row>
    <row r="25" spans="1:12">
      <c r="A25" s="550" t="s">
        <v>187</v>
      </c>
      <c r="B25" s="116">
        <v>575</v>
      </c>
      <c r="C25" s="116">
        <v>426</v>
      </c>
      <c r="D25" s="117"/>
      <c r="E25" s="116"/>
      <c r="F25" s="116">
        <v>616</v>
      </c>
      <c r="G25" s="116">
        <v>1042</v>
      </c>
      <c r="H25" s="118">
        <v>1.8121739130434782</v>
      </c>
      <c r="I25" s="124"/>
      <c r="J25" s="124"/>
      <c r="K25" s="116">
        <v>1042</v>
      </c>
      <c r="L25" s="120">
        <v>2.0869216903665132E-2</v>
      </c>
    </row>
    <row r="26" spans="1:12">
      <c r="A26" s="550" t="s">
        <v>380</v>
      </c>
      <c r="B26" s="116">
        <v>174</v>
      </c>
      <c r="C26" s="116">
        <v>113</v>
      </c>
      <c r="D26" s="117"/>
      <c r="E26" s="116">
        <v>24</v>
      </c>
      <c r="F26" s="116">
        <v>163</v>
      </c>
      <c r="G26" s="116">
        <v>300</v>
      </c>
      <c r="H26" s="118">
        <v>1.7241379310344827</v>
      </c>
      <c r="I26" s="124"/>
      <c r="J26" s="124"/>
      <c r="K26" s="116">
        <v>300</v>
      </c>
      <c r="L26" s="120">
        <v>6.0084117764870821E-3</v>
      </c>
    </row>
    <row r="27" spans="1:12" ht="20.399999999999999">
      <c r="A27" s="550" t="s">
        <v>381</v>
      </c>
      <c r="B27" s="116">
        <v>497</v>
      </c>
      <c r="C27" s="116">
        <v>316</v>
      </c>
      <c r="D27" s="117">
        <v>371</v>
      </c>
      <c r="E27" s="116"/>
      <c r="F27" s="116">
        <v>102</v>
      </c>
      <c r="G27" s="116">
        <v>789</v>
      </c>
      <c r="H27" s="118">
        <v>1.5875251509054327</v>
      </c>
      <c r="I27" s="124"/>
      <c r="J27" s="124"/>
      <c r="K27" s="116">
        <v>789</v>
      </c>
      <c r="L27" s="120">
        <v>1.5802122972161027E-2</v>
      </c>
    </row>
    <row r="28" spans="1:12" ht="20.399999999999999">
      <c r="A28" s="550" t="s">
        <v>382</v>
      </c>
      <c r="B28" s="116">
        <v>71</v>
      </c>
      <c r="C28" s="116">
        <v>72</v>
      </c>
      <c r="D28" s="117"/>
      <c r="E28" s="116"/>
      <c r="F28" s="116">
        <v>0</v>
      </c>
      <c r="G28" s="116">
        <v>72</v>
      </c>
      <c r="H28" s="118">
        <v>1</v>
      </c>
      <c r="I28" s="124"/>
      <c r="J28" s="124"/>
      <c r="K28" s="116">
        <v>71</v>
      </c>
      <c r="L28" s="120">
        <v>1.4219907871019428E-3</v>
      </c>
    </row>
    <row r="29" spans="1:12">
      <c r="A29" s="550" t="s">
        <v>188</v>
      </c>
      <c r="B29" s="116">
        <v>205</v>
      </c>
      <c r="C29" s="116">
        <v>129</v>
      </c>
      <c r="D29" s="117"/>
      <c r="E29" s="116"/>
      <c r="F29" s="116">
        <v>354</v>
      </c>
      <c r="G29" s="116">
        <v>483</v>
      </c>
      <c r="H29" s="118">
        <v>2.3560975609756096</v>
      </c>
      <c r="I29" s="124"/>
      <c r="J29" s="124"/>
      <c r="K29" s="116">
        <v>483</v>
      </c>
      <c r="L29" s="120">
        <v>9.6735429601442022E-3</v>
      </c>
    </row>
    <row r="30" spans="1:12">
      <c r="A30" s="550" t="s">
        <v>189</v>
      </c>
      <c r="B30" s="116">
        <v>111</v>
      </c>
      <c r="C30" s="116">
        <v>86</v>
      </c>
      <c r="D30" s="117"/>
      <c r="E30" s="116"/>
      <c r="F30" s="116">
        <v>249</v>
      </c>
      <c r="G30" s="116">
        <v>335</v>
      </c>
      <c r="H30" s="118">
        <v>3.0180180180180178</v>
      </c>
      <c r="I30" s="124"/>
      <c r="J30" s="124"/>
      <c r="K30" s="116">
        <v>335</v>
      </c>
      <c r="L30" s="120">
        <v>6.7093931504105747E-3</v>
      </c>
    </row>
    <row r="31" spans="1:12">
      <c r="A31" s="550" t="s">
        <v>190</v>
      </c>
      <c r="B31" s="116">
        <v>50</v>
      </c>
      <c r="C31" s="116">
        <v>22</v>
      </c>
      <c r="D31" s="117"/>
      <c r="E31" s="116">
        <v>11</v>
      </c>
      <c r="F31" s="116">
        <v>94</v>
      </c>
      <c r="G31" s="116">
        <v>127</v>
      </c>
      <c r="H31" s="118">
        <v>2.54</v>
      </c>
      <c r="I31" s="124"/>
      <c r="J31" s="124"/>
      <c r="K31" s="116">
        <v>127</v>
      </c>
      <c r="L31" s="120">
        <v>2.5435609853795313E-3</v>
      </c>
    </row>
    <row r="32" spans="1:12">
      <c r="A32" s="550" t="s">
        <v>191</v>
      </c>
      <c r="B32" s="116">
        <v>82</v>
      </c>
      <c r="C32" s="116">
        <v>51</v>
      </c>
      <c r="D32" s="117"/>
      <c r="E32" s="116"/>
      <c r="F32" s="116">
        <v>142</v>
      </c>
      <c r="G32" s="116">
        <v>193</v>
      </c>
      <c r="H32" s="118">
        <v>2.3536585365853657</v>
      </c>
      <c r="I32" s="124"/>
      <c r="J32" s="124"/>
      <c r="K32" s="116">
        <v>193</v>
      </c>
      <c r="L32" s="120">
        <v>3.8654115762066892E-3</v>
      </c>
    </row>
    <row r="33" spans="1:12">
      <c r="A33" s="550" t="s">
        <v>192</v>
      </c>
      <c r="B33" s="116">
        <v>86</v>
      </c>
      <c r="C33" s="116">
        <v>53</v>
      </c>
      <c r="D33" s="117"/>
      <c r="E33" s="116"/>
      <c r="F33" s="116">
        <v>150</v>
      </c>
      <c r="G33" s="116">
        <v>203</v>
      </c>
      <c r="H33" s="118">
        <v>2.36046511627907</v>
      </c>
      <c r="I33" s="124"/>
      <c r="J33" s="124"/>
      <c r="K33" s="116">
        <v>203</v>
      </c>
      <c r="L33" s="120">
        <v>4.065691968756259E-3</v>
      </c>
    </row>
    <row r="34" spans="1:12">
      <c r="A34" s="550" t="s">
        <v>193</v>
      </c>
      <c r="B34" s="116">
        <v>262</v>
      </c>
      <c r="C34" s="116">
        <v>160</v>
      </c>
      <c r="D34" s="117"/>
      <c r="E34" s="116"/>
      <c r="F34" s="116">
        <v>452</v>
      </c>
      <c r="G34" s="116">
        <v>612</v>
      </c>
      <c r="H34" s="118">
        <v>2.33587786259542</v>
      </c>
      <c r="I34" s="124"/>
      <c r="J34" s="124"/>
      <c r="K34" s="116">
        <v>612</v>
      </c>
      <c r="L34" s="120">
        <v>1.2257160024033648E-2</v>
      </c>
    </row>
    <row r="35" spans="1:12">
      <c r="A35" s="551" t="s">
        <v>194</v>
      </c>
      <c r="B35" s="116">
        <v>23</v>
      </c>
      <c r="C35" s="116">
        <v>23</v>
      </c>
      <c r="D35" s="117"/>
      <c r="E35" s="116"/>
      <c r="F35" s="116">
        <v>73</v>
      </c>
      <c r="G35" s="116">
        <v>96</v>
      </c>
      <c r="H35" s="118">
        <v>4.1739130434782608</v>
      </c>
      <c r="I35" s="124"/>
      <c r="J35" s="124"/>
      <c r="K35" s="116">
        <v>96</v>
      </c>
      <c r="L35" s="120">
        <v>1.9226917684758663E-3</v>
      </c>
    </row>
    <row r="36" spans="1:12">
      <c r="A36" s="551" t="s">
        <v>210</v>
      </c>
      <c r="B36" s="116">
        <v>72</v>
      </c>
      <c r="C36" s="116">
        <v>72</v>
      </c>
      <c r="D36" s="117"/>
      <c r="E36" s="116"/>
      <c r="F36" s="116">
        <v>0</v>
      </c>
      <c r="G36" s="116">
        <v>72</v>
      </c>
      <c r="H36" s="118"/>
      <c r="I36" s="124"/>
      <c r="J36" s="124"/>
      <c r="K36" s="116">
        <v>72</v>
      </c>
      <c r="L36" s="120">
        <v>1.4420188263568996E-3</v>
      </c>
    </row>
    <row r="37" spans="1:12">
      <c r="A37" s="552" t="s">
        <v>195</v>
      </c>
      <c r="B37" s="121">
        <v>976</v>
      </c>
      <c r="C37" s="121">
        <v>672</v>
      </c>
      <c r="D37" s="121"/>
      <c r="E37" s="121">
        <v>11</v>
      </c>
      <c r="F37" s="121">
        <v>1532</v>
      </c>
      <c r="G37" s="121">
        <v>2215</v>
      </c>
      <c r="H37" s="118">
        <v>2.269467213114754</v>
      </c>
      <c r="I37" s="125"/>
      <c r="J37" s="125"/>
      <c r="K37" s="121">
        <v>2215</v>
      </c>
      <c r="L37" s="123">
        <v>4.436210694972962E-2</v>
      </c>
    </row>
    <row r="38" spans="1:12">
      <c r="A38" s="549" t="s">
        <v>196</v>
      </c>
      <c r="B38" s="116">
        <v>810</v>
      </c>
      <c r="C38" s="116">
        <v>667</v>
      </c>
      <c r="D38" s="117"/>
      <c r="E38" s="116"/>
      <c r="F38" s="116">
        <v>2045</v>
      </c>
      <c r="G38" s="116">
        <v>2712</v>
      </c>
      <c r="H38" s="118">
        <v>3.3481481481481481</v>
      </c>
      <c r="I38" s="124"/>
      <c r="J38" s="124"/>
      <c r="K38" s="116">
        <v>2712</v>
      </c>
      <c r="L38" s="120">
        <v>5.4316042459443221E-2</v>
      </c>
    </row>
    <row r="39" spans="1:12">
      <c r="A39" s="549" t="s">
        <v>197</v>
      </c>
      <c r="B39" s="116">
        <v>236</v>
      </c>
      <c r="C39" s="116">
        <v>249</v>
      </c>
      <c r="D39" s="117"/>
      <c r="E39" s="116"/>
      <c r="F39" s="116">
        <v>962</v>
      </c>
      <c r="G39" s="116">
        <v>1211</v>
      </c>
      <c r="H39" s="118">
        <v>5.1313559322033901</v>
      </c>
      <c r="I39" s="124"/>
      <c r="J39" s="124"/>
      <c r="K39" s="116">
        <v>1211</v>
      </c>
      <c r="L39" s="120">
        <v>2.4253955537752853E-2</v>
      </c>
    </row>
    <row r="40" spans="1:12">
      <c r="A40" s="549" t="s">
        <v>198</v>
      </c>
      <c r="B40" s="116">
        <v>265</v>
      </c>
      <c r="C40" s="116">
        <v>236</v>
      </c>
      <c r="D40" s="117"/>
      <c r="E40" s="116"/>
      <c r="F40" s="116">
        <v>325</v>
      </c>
      <c r="G40" s="116">
        <v>561</v>
      </c>
      <c r="H40" s="118">
        <v>2.1169811320754719</v>
      </c>
      <c r="I40" s="124"/>
      <c r="J40" s="124"/>
      <c r="K40" s="116">
        <v>561</v>
      </c>
      <c r="L40" s="120">
        <v>1.1235730022030843E-2</v>
      </c>
    </row>
    <row r="41" spans="1:12">
      <c r="A41" s="549" t="s">
        <v>199</v>
      </c>
      <c r="B41" s="116">
        <v>27</v>
      </c>
      <c r="C41" s="116">
        <v>26</v>
      </c>
      <c r="D41" s="117"/>
      <c r="E41" s="116"/>
      <c r="F41" s="116">
        <v>28</v>
      </c>
      <c r="G41" s="116">
        <v>54</v>
      </c>
      <c r="H41" s="118">
        <v>2</v>
      </c>
      <c r="I41" s="124"/>
      <c r="J41" s="124"/>
      <c r="K41" s="116">
        <v>54</v>
      </c>
      <c r="L41" s="120">
        <v>1.0815141197676747E-3</v>
      </c>
    </row>
    <row r="42" spans="1:12">
      <c r="A42" s="552" t="s">
        <v>200</v>
      </c>
      <c r="B42" s="121">
        <v>1338</v>
      </c>
      <c r="C42" s="121">
        <v>1178</v>
      </c>
      <c r="D42" s="121"/>
      <c r="E42" s="121"/>
      <c r="F42" s="121">
        <v>3360</v>
      </c>
      <c r="G42" s="121">
        <v>4538</v>
      </c>
      <c r="H42" s="118">
        <v>3.4865470852017939</v>
      </c>
      <c r="I42" s="125">
        <v>191</v>
      </c>
      <c r="J42" s="125">
        <v>127</v>
      </c>
      <c r="K42" s="121">
        <v>4665</v>
      </c>
      <c r="L42" s="123">
        <v>9.3430803124374129E-2</v>
      </c>
    </row>
    <row r="43" spans="1:12">
      <c r="A43" s="553" t="s">
        <v>201</v>
      </c>
      <c r="B43" s="116">
        <v>897</v>
      </c>
      <c r="C43" s="116">
        <v>476</v>
      </c>
      <c r="D43" s="117"/>
      <c r="E43" s="116"/>
      <c r="F43" s="116">
        <v>421</v>
      </c>
      <c r="G43" s="116">
        <v>897</v>
      </c>
      <c r="H43" s="118">
        <v>1</v>
      </c>
      <c r="I43" s="124"/>
      <c r="J43" s="124"/>
      <c r="K43" s="116">
        <v>897</v>
      </c>
      <c r="L43" s="120">
        <v>1.7965151211696374E-2</v>
      </c>
    </row>
    <row r="44" spans="1:12">
      <c r="A44" s="553" t="s">
        <v>150</v>
      </c>
      <c r="B44" s="116">
        <v>65</v>
      </c>
      <c r="C44" s="116">
        <v>65</v>
      </c>
      <c r="D44" s="117"/>
      <c r="E44" s="116"/>
      <c r="F44" s="116">
        <v>0</v>
      </c>
      <c r="G44" s="116">
        <v>65</v>
      </c>
      <c r="H44" s="118">
        <v>1</v>
      </c>
      <c r="I44" s="124"/>
      <c r="J44" s="124"/>
      <c r="K44" s="116">
        <v>65</v>
      </c>
      <c r="L44" s="120">
        <v>1.3018225515722011E-3</v>
      </c>
    </row>
    <row r="45" spans="1:12">
      <c r="A45" s="553" t="s">
        <v>202</v>
      </c>
      <c r="B45" s="116">
        <v>93</v>
      </c>
      <c r="C45" s="116">
        <v>128</v>
      </c>
      <c r="D45" s="117"/>
      <c r="E45" s="116"/>
      <c r="F45" s="116">
        <v>212</v>
      </c>
      <c r="G45" s="116">
        <v>340</v>
      </c>
      <c r="H45" s="118">
        <v>3.6559139784946235</v>
      </c>
      <c r="I45" s="124"/>
      <c r="J45" s="124"/>
      <c r="K45" s="116">
        <v>340</v>
      </c>
      <c r="L45" s="120">
        <v>6.8095333466853597E-3</v>
      </c>
    </row>
    <row r="46" spans="1:12">
      <c r="A46" s="553" t="s">
        <v>383</v>
      </c>
      <c r="B46" s="116">
        <v>572</v>
      </c>
      <c r="C46" s="116">
        <v>135</v>
      </c>
      <c r="D46" s="117"/>
      <c r="E46" s="116"/>
      <c r="F46" s="116">
        <v>448</v>
      </c>
      <c r="G46" s="116">
        <v>583</v>
      </c>
      <c r="H46" s="118">
        <v>1.0192307692307692</v>
      </c>
      <c r="I46" s="124"/>
      <c r="J46" s="124"/>
      <c r="K46" s="116">
        <v>583</v>
      </c>
      <c r="L46" s="120">
        <v>1.1676346885639895E-2</v>
      </c>
    </row>
    <row r="47" spans="1:12">
      <c r="A47" s="554" t="s">
        <v>384</v>
      </c>
      <c r="B47" s="116">
        <v>148</v>
      </c>
      <c r="C47" s="116">
        <v>129</v>
      </c>
      <c r="D47" s="117">
        <v>29</v>
      </c>
      <c r="E47" s="116">
        <v>9</v>
      </c>
      <c r="F47" s="116">
        <v>29</v>
      </c>
      <c r="G47" s="116">
        <v>196</v>
      </c>
      <c r="H47" s="118">
        <v>1.3243243243243243</v>
      </c>
      <c r="I47" s="124"/>
      <c r="J47" s="124"/>
      <c r="K47" s="116">
        <v>196</v>
      </c>
      <c r="L47" s="120">
        <v>3.9254956939715601E-3</v>
      </c>
    </row>
    <row r="48" spans="1:12">
      <c r="A48" s="555" t="s">
        <v>203</v>
      </c>
      <c r="B48" s="116">
        <v>1260</v>
      </c>
      <c r="C48" s="116">
        <v>0</v>
      </c>
      <c r="D48" s="117"/>
      <c r="E48" s="116"/>
      <c r="F48" s="116"/>
      <c r="G48" s="116">
        <v>1807</v>
      </c>
      <c r="H48" s="118">
        <v>1.4341269841269841</v>
      </c>
      <c r="I48" s="124"/>
      <c r="J48" s="124"/>
      <c r="K48" s="116">
        <v>1807</v>
      </c>
      <c r="L48" s="120">
        <v>3.6190666933707191E-2</v>
      </c>
    </row>
    <row r="49" spans="1:12" ht="13.8" thickBot="1">
      <c r="A49" s="556" t="s">
        <v>18</v>
      </c>
      <c r="B49" s="126">
        <v>19937</v>
      </c>
      <c r="C49" s="127">
        <v>12840</v>
      </c>
      <c r="D49" s="127">
        <v>911</v>
      </c>
      <c r="E49" s="127">
        <v>2226</v>
      </c>
      <c r="F49" s="127">
        <v>29893</v>
      </c>
      <c r="G49" s="127">
        <v>47677</v>
      </c>
      <c r="H49" s="128">
        <v>2.5043888247981139</v>
      </c>
      <c r="I49" s="129">
        <v>2753</v>
      </c>
      <c r="J49" s="130">
        <v>2253</v>
      </c>
      <c r="K49" s="131">
        <v>49930</v>
      </c>
      <c r="L49" s="132">
        <v>0.99953935509713576</v>
      </c>
    </row>
  </sheetData>
  <mergeCells count="1">
    <mergeCell ref="A1:M1"/>
  </mergeCells>
  <printOptions horizontalCentered="1"/>
  <pageMargins left="0.39370078740157483" right="0.15748031496062992" top="0.39370078740157483" bottom="0.19685039370078741" header="0.15748031496062992" footer="0.15748031496062992"/>
  <pageSetup paperSize="9" scale="95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3"/>
  <sheetViews>
    <sheetView topLeftCell="A7" workbookViewId="0">
      <selection activeCell="A17" sqref="A17:P17"/>
    </sheetView>
  </sheetViews>
  <sheetFormatPr baseColWidth="10" defaultColWidth="11.44140625" defaultRowHeight="13.8"/>
  <cols>
    <col min="1" max="1" width="11.44140625" style="145"/>
    <col min="2" max="2" width="7.44140625" style="152" customWidth="1"/>
    <col min="3" max="15" width="6.5546875" style="152" customWidth="1"/>
    <col min="16" max="16" width="6.5546875" style="145" customWidth="1"/>
    <col min="17" max="16384" width="11.44140625" style="145"/>
  </cols>
  <sheetData>
    <row r="1" spans="1:16" ht="53.25" customHeight="1">
      <c r="A1" s="430" t="s">
        <v>280</v>
      </c>
      <c r="B1" s="430"/>
      <c r="C1" s="430"/>
      <c r="D1" s="430"/>
      <c r="E1" s="430"/>
      <c r="F1" s="430"/>
      <c r="G1" s="430"/>
      <c r="H1" s="430"/>
      <c r="I1" s="430"/>
      <c r="J1" s="430"/>
      <c r="K1" s="430"/>
      <c r="L1" s="430"/>
      <c r="M1" s="430"/>
      <c r="N1" s="430"/>
      <c r="O1" s="430"/>
      <c r="P1" s="430"/>
    </row>
    <row r="2" spans="1:16" ht="78.599999999999994" customHeight="1">
      <c r="A2" s="256" t="s">
        <v>262</v>
      </c>
      <c r="B2" s="253" t="s">
        <v>19</v>
      </c>
      <c r="C2" s="215"/>
      <c r="D2" s="146" t="s">
        <v>84</v>
      </c>
      <c r="E2" s="146" t="s">
        <v>85</v>
      </c>
      <c r="F2" s="146" t="s">
        <v>86</v>
      </c>
      <c r="G2" s="146" t="s">
        <v>17</v>
      </c>
      <c r="H2" s="146" t="s">
        <v>87</v>
      </c>
      <c r="I2" s="146" t="s">
        <v>88</v>
      </c>
      <c r="J2" s="146" t="s">
        <v>89</v>
      </c>
      <c r="K2" s="146" t="s">
        <v>90</v>
      </c>
      <c r="L2" s="146" t="s">
        <v>21</v>
      </c>
      <c r="M2" s="146" t="s">
        <v>91</v>
      </c>
      <c r="N2" s="146" t="s">
        <v>22</v>
      </c>
      <c r="O2" s="146" t="s">
        <v>92</v>
      </c>
      <c r="P2" s="147" t="s">
        <v>93</v>
      </c>
    </row>
    <row r="3" spans="1:16" ht="17.25" customHeight="1">
      <c r="A3" s="257" t="s">
        <v>60</v>
      </c>
      <c r="B3" s="254">
        <v>24</v>
      </c>
      <c r="C3" s="176"/>
      <c r="D3" s="148">
        <v>20</v>
      </c>
      <c r="E3" s="148">
        <v>20</v>
      </c>
      <c r="F3" s="148">
        <v>20</v>
      </c>
      <c r="G3" s="148">
        <v>19</v>
      </c>
      <c r="H3" s="148">
        <v>20</v>
      </c>
      <c r="I3" s="148">
        <v>19</v>
      </c>
      <c r="J3" s="148">
        <v>20</v>
      </c>
      <c r="K3" s="148">
        <v>20</v>
      </c>
      <c r="L3" s="148">
        <v>16</v>
      </c>
      <c r="M3" s="148">
        <v>20</v>
      </c>
      <c r="N3" s="148">
        <v>15</v>
      </c>
      <c r="O3" s="148">
        <v>19</v>
      </c>
      <c r="P3" s="149">
        <v>16</v>
      </c>
    </row>
    <row r="4" spans="1:16" ht="17.25" customHeight="1">
      <c r="A4" s="257" t="s">
        <v>61</v>
      </c>
      <c r="B4" s="254">
        <v>24</v>
      </c>
      <c r="C4" s="176"/>
      <c r="D4" s="148">
        <v>20</v>
      </c>
      <c r="E4" s="148">
        <v>20</v>
      </c>
      <c r="F4" s="148">
        <v>20</v>
      </c>
      <c r="G4" s="148">
        <v>20</v>
      </c>
      <c r="H4" s="148">
        <v>20</v>
      </c>
      <c r="I4" s="148">
        <v>20</v>
      </c>
      <c r="J4" s="148">
        <v>20</v>
      </c>
      <c r="K4" s="148">
        <v>20</v>
      </c>
      <c r="L4" s="148">
        <v>16</v>
      </c>
      <c r="M4" s="148">
        <v>20</v>
      </c>
      <c r="N4" s="148">
        <v>16</v>
      </c>
      <c r="O4" s="148">
        <v>20</v>
      </c>
      <c r="P4" s="149">
        <v>16</v>
      </c>
    </row>
    <row r="5" spans="1:16" ht="17.25" customHeight="1">
      <c r="A5" s="257" t="s">
        <v>62</v>
      </c>
      <c r="B5" s="254">
        <v>27</v>
      </c>
      <c r="C5" s="176"/>
      <c r="D5" s="148">
        <v>23</v>
      </c>
      <c r="E5" s="148">
        <v>23</v>
      </c>
      <c r="F5" s="148">
        <v>23</v>
      </c>
      <c r="G5" s="148">
        <v>23</v>
      </c>
      <c r="H5" s="148">
        <v>23</v>
      </c>
      <c r="I5" s="148">
        <v>23</v>
      </c>
      <c r="J5" s="148">
        <v>23</v>
      </c>
      <c r="K5" s="148">
        <v>23</v>
      </c>
      <c r="L5" s="148">
        <v>18</v>
      </c>
      <c r="M5" s="148">
        <v>23</v>
      </c>
      <c r="N5" s="148">
        <v>18</v>
      </c>
      <c r="O5" s="148">
        <v>23</v>
      </c>
      <c r="P5" s="149">
        <v>18</v>
      </c>
    </row>
    <row r="6" spans="1:16" ht="17.25" customHeight="1">
      <c r="A6" s="257" t="s">
        <v>63</v>
      </c>
      <c r="B6" s="254">
        <v>25</v>
      </c>
      <c r="C6" s="176"/>
      <c r="D6" s="148">
        <v>22</v>
      </c>
      <c r="E6" s="148">
        <v>22</v>
      </c>
      <c r="F6" s="148">
        <v>22</v>
      </c>
      <c r="G6" s="148">
        <v>22</v>
      </c>
      <c r="H6" s="148">
        <v>20</v>
      </c>
      <c r="I6" s="148">
        <v>22</v>
      </c>
      <c r="J6" s="148">
        <v>22</v>
      </c>
      <c r="K6" s="148">
        <v>22</v>
      </c>
      <c r="L6" s="148">
        <v>18</v>
      </c>
      <c r="M6" s="148">
        <v>22</v>
      </c>
      <c r="N6" s="148">
        <v>18</v>
      </c>
      <c r="O6" s="148">
        <v>22</v>
      </c>
      <c r="P6" s="149">
        <v>18</v>
      </c>
    </row>
    <row r="7" spans="1:16" ht="17.25" customHeight="1">
      <c r="A7" s="257" t="s">
        <v>64</v>
      </c>
      <c r="B7" s="254">
        <v>19</v>
      </c>
      <c r="C7" s="176"/>
      <c r="D7" s="148">
        <v>20</v>
      </c>
      <c r="E7" s="148">
        <v>20</v>
      </c>
      <c r="F7" s="148">
        <v>20</v>
      </c>
      <c r="G7" s="148">
        <v>20</v>
      </c>
      <c r="H7" s="148">
        <v>20</v>
      </c>
      <c r="I7" s="148">
        <v>20</v>
      </c>
      <c r="J7" s="148">
        <v>20</v>
      </c>
      <c r="K7" s="148">
        <v>20</v>
      </c>
      <c r="L7" s="148">
        <v>17</v>
      </c>
      <c r="M7" s="148">
        <v>20</v>
      </c>
      <c r="N7" s="148">
        <v>17</v>
      </c>
      <c r="O7" s="148">
        <v>20</v>
      </c>
      <c r="P7" s="149">
        <v>17</v>
      </c>
    </row>
    <row r="8" spans="1:16" ht="17.25" customHeight="1">
      <c r="A8" s="257" t="s">
        <v>65</v>
      </c>
      <c r="B8" s="254">
        <v>22</v>
      </c>
      <c r="C8" s="176"/>
      <c r="D8" s="148">
        <v>22</v>
      </c>
      <c r="E8" s="148">
        <v>22</v>
      </c>
      <c r="F8" s="148">
        <v>22</v>
      </c>
      <c r="G8" s="148">
        <v>22</v>
      </c>
      <c r="H8" s="148">
        <v>22</v>
      </c>
      <c r="I8" s="148">
        <v>22</v>
      </c>
      <c r="J8" s="148">
        <v>22</v>
      </c>
      <c r="K8" s="148">
        <v>22</v>
      </c>
      <c r="L8" s="148">
        <v>17</v>
      </c>
      <c r="M8" s="148">
        <v>22</v>
      </c>
      <c r="N8" s="148">
        <v>17</v>
      </c>
      <c r="O8" s="148">
        <v>22</v>
      </c>
      <c r="P8" s="149">
        <v>17</v>
      </c>
    </row>
    <row r="9" spans="1:16" ht="17.25" customHeight="1">
      <c r="A9" s="257" t="s">
        <v>66</v>
      </c>
      <c r="B9" s="254">
        <v>21</v>
      </c>
      <c r="C9" s="176"/>
      <c r="D9" s="148">
        <v>5</v>
      </c>
      <c r="E9" s="148">
        <v>19</v>
      </c>
      <c r="F9" s="148">
        <v>19</v>
      </c>
      <c r="G9" s="148">
        <v>19</v>
      </c>
      <c r="H9" s="148">
        <v>19</v>
      </c>
      <c r="I9" s="148">
        <v>19</v>
      </c>
      <c r="J9" s="148">
        <v>5</v>
      </c>
      <c r="K9" s="148">
        <v>19</v>
      </c>
      <c r="L9" s="148">
        <v>16</v>
      </c>
      <c r="M9" s="148">
        <v>17</v>
      </c>
      <c r="N9" s="148">
        <v>16</v>
      </c>
      <c r="O9" s="148">
        <v>19</v>
      </c>
      <c r="P9" s="149">
        <v>4</v>
      </c>
    </row>
    <row r="10" spans="1:16" ht="17.25" customHeight="1">
      <c r="A10" s="257" t="s">
        <v>67</v>
      </c>
      <c r="B10" s="254">
        <v>7</v>
      </c>
      <c r="C10" s="176"/>
      <c r="D10" s="148">
        <v>22</v>
      </c>
      <c r="E10" s="148">
        <v>7</v>
      </c>
      <c r="F10" s="148">
        <v>7</v>
      </c>
      <c r="G10" s="148">
        <v>7</v>
      </c>
      <c r="H10" s="148">
        <v>2</v>
      </c>
      <c r="I10" s="148">
        <v>7</v>
      </c>
      <c r="J10" s="148">
        <v>22</v>
      </c>
      <c r="K10" s="148">
        <v>7</v>
      </c>
      <c r="L10" s="148">
        <v>6</v>
      </c>
      <c r="M10" s="148">
        <v>7</v>
      </c>
      <c r="N10" s="148">
        <v>6</v>
      </c>
      <c r="O10" s="148">
        <v>7</v>
      </c>
      <c r="P10" s="149">
        <v>18</v>
      </c>
    </row>
    <row r="11" spans="1:16" ht="17.25" customHeight="1">
      <c r="A11" s="257" t="s">
        <v>68</v>
      </c>
      <c r="B11" s="254">
        <v>22</v>
      </c>
      <c r="C11" s="176"/>
      <c r="D11" s="148">
        <v>22</v>
      </c>
      <c r="E11" s="148">
        <v>22</v>
      </c>
      <c r="F11" s="148">
        <v>22</v>
      </c>
      <c r="G11" s="148">
        <v>22</v>
      </c>
      <c r="H11" s="148">
        <v>22</v>
      </c>
      <c r="I11" s="148">
        <v>22</v>
      </c>
      <c r="J11" s="148">
        <v>22</v>
      </c>
      <c r="K11" s="148">
        <v>22</v>
      </c>
      <c r="L11" s="148">
        <v>18</v>
      </c>
      <c r="M11" s="148">
        <v>22</v>
      </c>
      <c r="N11" s="148">
        <v>17</v>
      </c>
      <c r="O11" s="148">
        <v>22</v>
      </c>
      <c r="P11" s="149">
        <v>17</v>
      </c>
    </row>
    <row r="12" spans="1:16" ht="17.25" customHeight="1">
      <c r="A12" s="257" t="s">
        <v>69</v>
      </c>
      <c r="B12" s="254">
        <v>25</v>
      </c>
      <c r="C12" s="176"/>
      <c r="D12" s="148">
        <v>19</v>
      </c>
      <c r="E12" s="148">
        <v>20</v>
      </c>
      <c r="F12" s="148">
        <v>20</v>
      </c>
      <c r="G12" s="148">
        <v>20</v>
      </c>
      <c r="H12" s="148">
        <v>20</v>
      </c>
      <c r="I12" s="148">
        <v>20</v>
      </c>
      <c r="J12" s="148">
        <v>20</v>
      </c>
      <c r="K12" s="148">
        <v>20</v>
      </c>
      <c r="L12" s="148">
        <v>16</v>
      </c>
      <c r="M12" s="148">
        <v>20</v>
      </c>
      <c r="N12" s="148">
        <v>16</v>
      </c>
      <c r="O12" s="148">
        <v>20</v>
      </c>
      <c r="P12" s="149">
        <v>16</v>
      </c>
    </row>
    <row r="13" spans="1:16" ht="17.25" customHeight="1">
      <c r="A13" s="257" t="s">
        <v>70</v>
      </c>
      <c r="B13" s="254">
        <v>24</v>
      </c>
      <c r="C13" s="176"/>
      <c r="D13" s="148">
        <v>20</v>
      </c>
      <c r="E13" s="148">
        <v>20</v>
      </c>
      <c r="F13" s="148">
        <v>19</v>
      </c>
      <c r="G13" s="148">
        <v>20</v>
      </c>
      <c r="H13" s="148">
        <v>20</v>
      </c>
      <c r="I13" s="148">
        <v>20</v>
      </c>
      <c r="J13" s="148">
        <v>20</v>
      </c>
      <c r="K13" s="148">
        <v>20</v>
      </c>
      <c r="L13" s="148">
        <v>16</v>
      </c>
      <c r="M13" s="148">
        <v>20</v>
      </c>
      <c r="N13" s="148">
        <v>16</v>
      </c>
      <c r="O13" s="148">
        <v>20</v>
      </c>
      <c r="P13" s="149">
        <v>16</v>
      </c>
    </row>
    <row r="14" spans="1:16" ht="17.25" customHeight="1">
      <c r="A14" s="257" t="s">
        <v>71</v>
      </c>
      <c r="B14" s="254">
        <v>26</v>
      </c>
      <c r="C14" s="176"/>
      <c r="D14" s="148">
        <v>22</v>
      </c>
      <c r="E14" s="148">
        <v>23</v>
      </c>
      <c r="F14" s="148">
        <v>23</v>
      </c>
      <c r="G14" s="148">
        <v>23</v>
      </c>
      <c r="H14" s="148">
        <v>23</v>
      </c>
      <c r="I14" s="148">
        <v>23</v>
      </c>
      <c r="J14" s="148">
        <v>23</v>
      </c>
      <c r="K14" s="148">
        <v>23</v>
      </c>
      <c r="L14" s="148">
        <v>18</v>
      </c>
      <c r="M14" s="148">
        <v>23</v>
      </c>
      <c r="N14" s="148">
        <v>18</v>
      </c>
      <c r="O14" s="148">
        <v>23</v>
      </c>
      <c r="P14" s="149">
        <v>16</v>
      </c>
    </row>
    <row r="15" spans="1:16">
      <c r="A15" s="258" t="s">
        <v>1</v>
      </c>
      <c r="B15" s="255">
        <v>266</v>
      </c>
      <c r="C15" s="150">
        <v>0</v>
      </c>
      <c r="D15" s="150">
        <v>237</v>
      </c>
      <c r="E15" s="150">
        <v>238</v>
      </c>
      <c r="F15" s="150">
        <v>237</v>
      </c>
      <c r="G15" s="150">
        <v>237</v>
      </c>
      <c r="H15" s="150">
        <v>231</v>
      </c>
      <c r="I15" s="150">
        <v>237</v>
      </c>
      <c r="J15" s="150">
        <v>239</v>
      </c>
      <c r="K15" s="150">
        <v>238</v>
      </c>
      <c r="L15" s="150">
        <v>192</v>
      </c>
      <c r="M15" s="150">
        <v>236</v>
      </c>
      <c r="N15" s="150">
        <v>190</v>
      </c>
      <c r="O15" s="150">
        <v>237</v>
      </c>
      <c r="P15" s="151">
        <v>189</v>
      </c>
    </row>
    <row r="17" spans="1:16">
      <c r="A17" s="431" t="s">
        <v>372</v>
      </c>
      <c r="B17" s="431"/>
      <c r="C17" s="431"/>
      <c r="D17" s="431"/>
      <c r="E17" s="431"/>
      <c r="F17" s="431"/>
      <c r="G17" s="431"/>
      <c r="H17" s="431"/>
      <c r="I17" s="431"/>
      <c r="J17" s="431"/>
      <c r="K17" s="431"/>
      <c r="L17" s="431"/>
      <c r="M17" s="431"/>
      <c r="N17" s="431"/>
      <c r="O17" s="431"/>
      <c r="P17" s="431"/>
    </row>
    <row r="19" spans="1:16">
      <c r="A19" s="153">
        <v>2021</v>
      </c>
      <c r="B19" s="153">
        <v>205</v>
      </c>
      <c r="C19" s="153">
        <v>92</v>
      </c>
      <c r="D19" s="153">
        <v>233</v>
      </c>
      <c r="E19" s="153">
        <v>234</v>
      </c>
      <c r="F19" s="153">
        <v>218</v>
      </c>
      <c r="G19" s="153">
        <v>234</v>
      </c>
      <c r="H19" s="153">
        <v>234</v>
      </c>
      <c r="I19" s="153">
        <v>229</v>
      </c>
      <c r="J19" s="153">
        <v>235</v>
      </c>
      <c r="K19" s="153">
        <v>220</v>
      </c>
      <c r="L19" s="153">
        <v>168</v>
      </c>
      <c r="M19" s="153">
        <v>235</v>
      </c>
      <c r="N19" s="153">
        <v>175</v>
      </c>
      <c r="O19" s="153">
        <v>219</v>
      </c>
      <c r="P19" s="153">
        <v>187</v>
      </c>
    </row>
    <row r="20" spans="1:16">
      <c r="A20" s="153">
        <v>2020</v>
      </c>
      <c r="B20" s="153">
        <v>127</v>
      </c>
      <c r="C20" s="153">
        <v>161</v>
      </c>
      <c r="D20" s="153">
        <v>159</v>
      </c>
      <c r="E20" s="153">
        <v>162</v>
      </c>
      <c r="F20" s="153">
        <v>165</v>
      </c>
      <c r="G20" s="153">
        <v>91</v>
      </c>
      <c r="H20" s="153">
        <v>147</v>
      </c>
      <c r="I20" s="153">
        <v>151</v>
      </c>
      <c r="J20" s="153">
        <v>150</v>
      </c>
      <c r="K20" s="153">
        <v>149</v>
      </c>
      <c r="L20" s="153">
        <v>120</v>
      </c>
      <c r="M20" s="153">
        <v>152</v>
      </c>
      <c r="N20" s="153">
        <v>144</v>
      </c>
      <c r="O20" s="153">
        <v>132</v>
      </c>
      <c r="P20" s="153">
        <v>119</v>
      </c>
    </row>
    <row r="21" spans="1:16">
      <c r="A21" s="153">
        <v>2019</v>
      </c>
      <c r="B21" s="153">
        <v>268</v>
      </c>
      <c r="C21" s="153">
        <v>266</v>
      </c>
      <c r="D21" s="153">
        <v>234</v>
      </c>
      <c r="E21" s="153">
        <v>234</v>
      </c>
      <c r="F21" s="153">
        <v>221</v>
      </c>
      <c r="G21" s="153">
        <v>236</v>
      </c>
      <c r="H21" s="153">
        <v>226</v>
      </c>
      <c r="I21" s="153">
        <v>234</v>
      </c>
      <c r="J21" s="153">
        <v>231</v>
      </c>
      <c r="K21" s="153">
        <v>234</v>
      </c>
      <c r="L21" s="153">
        <v>205</v>
      </c>
      <c r="M21" s="153">
        <v>236</v>
      </c>
      <c r="N21" s="153">
        <v>186</v>
      </c>
      <c r="O21" s="153">
        <v>235</v>
      </c>
      <c r="P21" s="153">
        <v>147</v>
      </c>
    </row>
    <row r="23" spans="1:16">
      <c r="P23" s="152"/>
    </row>
  </sheetData>
  <mergeCells count="2">
    <mergeCell ref="A1:P1"/>
    <mergeCell ref="A17:P17"/>
  </mergeCells>
  <pageMargins left="1.299212598425197" right="1.1023622047244095" top="0.74803149606299213" bottom="0.74803149606299213" header="0.31496062992125984" footer="0.31496062992125984"/>
  <pageSetup paperSize="9" orientation="landscape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0"/>
  <sheetViews>
    <sheetView topLeftCell="A10" workbookViewId="0">
      <selection activeCell="U11" sqref="U11"/>
    </sheetView>
  </sheetViews>
  <sheetFormatPr baseColWidth="10" defaultRowHeight="14.4"/>
  <cols>
    <col min="1" max="1" width="8.6640625" style="167" customWidth="1"/>
    <col min="2" max="2" width="31.6640625" style="167" bestFit="1" customWidth="1"/>
    <col min="3" max="3" width="5.6640625" style="167" customWidth="1"/>
    <col min="4" max="16384" width="11.5546875" style="167"/>
  </cols>
  <sheetData>
    <row r="1" spans="1:9" ht="57" customHeight="1">
      <c r="A1" s="519" t="s">
        <v>297</v>
      </c>
      <c r="B1" s="519"/>
      <c r="C1" s="519"/>
      <c r="D1" s="519"/>
      <c r="E1" s="519"/>
      <c r="F1" s="519"/>
      <c r="G1" s="133"/>
      <c r="H1" s="133"/>
      <c r="I1" s="133"/>
    </row>
    <row r="2" spans="1:9" ht="24" customHeight="1">
      <c r="B2" s="520"/>
      <c r="C2" s="521"/>
      <c r="D2" s="532" t="s">
        <v>229</v>
      </c>
      <c r="E2" s="532"/>
      <c r="F2" s="533"/>
    </row>
    <row r="3" spans="1:9">
      <c r="B3" s="522"/>
      <c r="C3" s="523"/>
      <c r="D3" s="189" t="s">
        <v>97</v>
      </c>
      <c r="E3" s="189" t="s">
        <v>230</v>
      </c>
      <c r="F3" s="190" t="s">
        <v>231</v>
      </c>
    </row>
    <row r="4" spans="1:9" ht="16.8" customHeight="1">
      <c r="B4" s="536" t="s">
        <v>232</v>
      </c>
      <c r="C4" s="537"/>
      <c r="D4" s="191">
        <v>66</v>
      </c>
      <c r="E4" s="191">
        <v>20</v>
      </c>
      <c r="F4" s="192">
        <f t="shared" ref="F4:F21" si="0">SUM(D4:E4)</f>
        <v>86</v>
      </c>
    </row>
    <row r="5" spans="1:9" ht="16.8" customHeight="1">
      <c r="B5" s="193" t="s">
        <v>233</v>
      </c>
      <c r="C5" s="191"/>
      <c r="D5" s="191">
        <v>68</v>
      </c>
      <c r="E5" s="191">
        <v>24</v>
      </c>
      <c r="F5" s="192">
        <f t="shared" si="0"/>
        <v>92</v>
      </c>
    </row>
    <row r="6" spans="1:9" ht="16.8" customHeight="1">
      <c r="B6" s="193" t="s">
        <v>234</v>
      </c>
      <c r="C6" s="191"/>
      <c r="D6" s="191">
        <v>51</v>
      </c>
      <c r="E6" s="191">
        <v>33</v>
      </c>
      <c r="F6" s="192">
        <f t="shared" si="0"/>
        <v>84</v>
      </c>
    </row>
    <row r="7" spans="1:9" ht="16.8" customHeight="1">
      <c r="B7" s="193" t="s">
        <v>298</v>
      </c>
      <c r="C7" s="191"/>
      <c r="D7" s="191">
        <v>57</v>
      </c>
      <c r="E7" s="191">
        <v>19</v>
      </c>
      <c r="F7" s="192">
        <f t="shared" si="0"/>
        <v>76</v>
      </c>
    </row>
    <row r="8" spans="1:9" ht="16.8" customHeight="1">
      <c r="B8" s="193" t="s">
        <v>235</v>
      </c>
      <c r="C8" s="191"/>
      <c r="D8" s="191">
        <v>42</v>
      </c>
      <c r="E8" s="191">
        <v>18</v>
      </c>
      <c r="F8" s="192">
        <f t="shared" si="0"/>
        <v>60</v>
      </c>
    </row>
    <row r="9" spans="1:9" ht="16.8" customHeight="1">
      <c r="B9" s="193" t="s">
        <v>236</v>
      </c>
      <c r="C9" s="191"/>
      <c r="D9" s="191">
        <v>61</v>
      </c>
      <c r="E9" s="191">
        <v>16</v>
      </c>
      <c r="F9" s="192">
        <f t="shared" si="0"/>
        <v>77</v>
      </c>
    </row>
    <row r="10" spans="1:9" ht="16.8" customHeight="1">
      <c r="B10" s="193" t="s">
        <v>237</v>
      </c>
      <c r="C10" s="191"/>
      <c r="D10" s="191">
        <v>52</v>
      </c>
      <c r="E10" s="191">
        <v>28</v>
      </c>
      <c r="F10" s="192">
        <f t="shared" si="0"/>
        <v>80</v>
      </c>
    </row>
    <row r="11" spans="1:9" ht="16.8" customHeight="1">
      <c r="B11" s="193" t="s">
        <v>238</v>
      </c>
      <c r="C11" s="191"/>
      <c r="D11" s="191">
        <v>52</v>
      </c>
      <c r="E11" s="191">
        <v>21</v>
      </c>
      <c r="F11" s="192">
        <f t="shared" si="0"/>
        <v>73</v>
      </c>
    </row>
    <row r="12" spans="1:9" ht="16.8" customHeight="1">
      <c r="B12" s="193" t="s">
        <v>239</v>
      </c>
      <c r="C12" s="191"/>
      <c r="D12" s="191">
        <v>36</v>
      </c>
      <c r="E12" s="191">
        <v>11</v>
      </c>
      <c r="F12" s="192">
        <f t="shared" si="0"/>
        <v>47</v>
      </c>
    </row>
    <row r="13" spans="1:9" ht="16.8" customHeight="1">
      <c r="B13" s="193" t="s">
        <v>240</v>
      </c>
      <c r="C13" s="191"/>
      <c r="D13" s="191">
        <v>51</v>
      </c>
      <c r="E13" s="191">
        <v>24</v>
      </c>
      <c r="F13" s="192">
        <f t="shared" si="0"/>
        <v>75</v>
      </c>
    </row>
    <row r="14" spans="1:9" ht="16.8" customHeight="1">
      <c r="B14" s="193" t="s">
        <v>241</v>
      </c>
      <c r="C14" s="191"/>
      <c r="D14" s="191">
        <v>18</v>
      </c>
      <c r="E14" s="191">
        <v>11</v>
      </c>
      <c r="F14" s="192">
        <f t="shared" si="0"/>
        <v>29</v>
      </c>
    </row>
    <row r="15" spans="1:9" ht="16.8" customHeight="1">
      <c r="B15" s="193" t="s">
        <v>242</v>
      </c>
      <c r="C15" s="191"/>
      <c r="D15" s="191">
        <v>51</v>
      </c>
      <c r="E15" s="191">
        <v>31</v>
      </c>
      <c r="F15" s="192">
        <f t="shared" si="0"/>
        <v>82</v>
      </c>
    </row>
    <row r="16" spans="1:9" ht="16.8" customHeight="1">
      <c r="B16" s="193" t="s">
        <v>243</v>
      </c>
      <c r="C16" s="191"/>
      <c r="D16" s="191">
        <v>57</v>
      </c>
      <c r="E16" s="191">
        <v>24</v>
      </c>
      <c r="F16" s="192">
        <f t="shared" si="0"/>
        <v>81</v>
      </c>
    </row>
    <row r="17" spans="2:11" ht="16.8" customHeight="1">
      <c r="B17" s="194" t="s">
        <v>244</v>
      </c>
      <c r="C17" s="534">
        <v>473</v>
      </c>
      <c r="D17" s="191">
        <v>5</v>
      </c>
      <c r="E17" s="191">
        <v>0</v>
      </c>
      <c r="F17" s="192">
        <f t="shared" si="0"/>
        <v>5</v>
      </c>
    </row>
    <row r="18" spans="2:11" ht="16.8" customHeight="1">
      <c r="B18" s="194" t="s">
        <v>245</v>
      </c>
      <c r="C18" s="534"/>
      <c r="D18" s="191">
        <v>340</v>
      </c>
      <c r="E18" s="191">
        <v>0</v>
      </c>
      <c r="F18" s="192">
        <f t="shared" si="0"/>
        <v>340</v>
      </c>
    </row>
    <row r="19" spans="2:11" ht="16.8" customHeight="1">
      <c r="B19" s="194" t="s">
        <v>246</v>
      </c>
      <c r="C19" s="534"/>
      <c r="D19" s="191">
        <v>15</v>
      </c>
      <c r="E19" s="191">
        <v>0</v>
      </c>
      <c r="F19" s="192">
        <f t="shared" si="0"/>
        <v>15</v>
      </c>
    </row>
    <row r="20" spans="2:11" ht="16.8" customHeight="1">
      <c r="B20" s="194" t="s">
        <v>247</v>
      </c>
      <c r="C20" s="534"/>
      <c r="D20" s="191">
        <v>0</v>
      </c>
      <c r="E20" s="191">
        <v>48</v>
      </c>
      <c r="F20" s="192">
        <f t="shared" si="0"/>
        <v>48</v>
      </c>
    </row>
    <row r="21" spans="2:11" ht="16.8" customHeight="1">
      <c r="B21" s="195" t="s">
        <v>248</v>
      </c>
      <c r="C21" s="535"/>
      <c r="D21" s="196">
        <v>65</v>
      </c>
      <c r="E21" s="196">
        <v>0</v>
      </c>
      <c r="F21" s="197">
        <f t="shared" si="0"/>
        <v>65</v>
      </c>
    </row>
    <row r="22" spans="2:11">
      <c r="B22" s="168"/>
      <c r="C22" s="168"/>
      <c r="D22" s="168"/>
      <c r="E22" s="168"/>
      <c r="F22" s="168"/>
      <c r="G22" s="168"/>
      <c r="H22" s="168"/>
    </row>
    <row r="23" spans="2:11" ht="16.8" customHeight="1">
      <c r="B23" s="538" t="s">
        <v>249</v>
      </c>
      <c r="C23" s="539"/>
      <c r="D23" s="375">
        <f>SUM(D4:D22)</f>
        <v>1087</v>
      </c>
      <c r="E23" s="169"/>
      <c r="F23" s="169"/>
      <c r="G23" s="168"/>
      <c r="H23" s="168"/>
    </row>
    <row r="24" spans="2:11" ht="16.8" customHeight="1">
      <c r="B24" s="526" t="s">
        <v>250</v>
      </c>
      <c r="C24" s="527"/>
      <c r="D24" s="376">
        <f>SUM(E4:E21)</f>
        <v>328</v>
      </c>
      <c r="E24" s="169"/>
      <c r="F24" s="169"/>
      <c r="G24" s="168"/>
      <c r="H24" s="168"/>
    </row>
    <row r="25" spans="2:11" ht="16.8" customHeight="1">
      <c r="B25" s="528" t="s">
        <v>251</v>
      </c>
      <c r="C25" s="529"/>
      <c r="D25" s="377">
        <f>SUM(D23:D24)</f>
        <v>1415</v>
      </c>
      <c r="E25" s="170"/>
      <c r="F25" s="170"/>
    </row>
    <row r="26" spans="2:11">
      <c r="B26" s="188"/>
      <c r="C26" s="188"/>
      <c r="D26" s="378"/>
      <c r="E26" s="170"/>
      <c r="F26" s="170"/>
    </row>
    <row r="27" spans="2:11" ht="16.8" customHeight="1">
      <c r="B27" s="530" t="s">
        <v>252</v>
      </c>
      <c r="C27" s="531"/>
      <c r="D27" s="379">
        <v>518</v>
      </c>
      <c r="E27" s="170"/>
      <c r="F27" s="170"/>
    </row>
    <row r="28" spans="2:11">
      <c r="B28" s="235"/>
      <c r="C28" s="235"/>
      <c r="D28" s="380"/>
      <c r="E28" s="170"/>
      <c r="F28" s="170"/>
    </row>
    <row r="29" spans="2:11" ht="16.8" customHeight="1">
      <c r="B29" s="524" t="s">
        <v>253</v>
      </c>
      <c r="C29" s="525"/>
      <c r="D29" s="381">
        <v>2.7</v>
      </c>
      <c r="E29" s="170"/>
      <c r="F29" s="170"/>
      <c r="K29" s="171"/>
    </row>
    <row r="30" spans="2:11">
      <c r="B30" s="170"/>
      <c r="C30" s="170"/>
      <c r="D30" s="170"/>
      <c r="E30" s="170"/>
      <c r="F30" s="170"/>
      <c r="K30" s="171"/>
    </row>
  </sheetData>
  <mergeCells count="10">
    <mergeCell ref="B2:C3"/>
    <mergeCell ref="B29:C29"/>
    <mergeCell ref="A1:F1"/>
    <mergeCell ref="B24:C24"/>
    <mergeCell ref="B25:C25"/>
    <mergeCell ref="B27:C27"/>
    <mergeCell ref="D2:F2"/>
    <mergeCell ref="C17:C21"/>
    <mergeCell ref="B4:C4"/>
    <mergeCell ref="B23:C23"/>
  </mergeCells>
  <pageMargins left="0.70866141732283472" right="0.70866141732283472" top="0.78740157480314965" bottom="0.74803149606299213" header="0.31496062992125984" footer="0.31496062992125984"/>
  <pageSetup paperSize="9" orientation="portrait" r:id="rId1"/>
  <ignoredErrors>
    <ignoredError sqref="F17" formulaRange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8"/>
  <sheetViews>
    <sheetView topLeftCell="A7" zoomScaleNormal="100" workbookViewId="0">
      <selection activeCell="C24" sqref="C24"/>
    </sheetView>
  </sheetViews>
  <sheetFormatPr baseColWidth="10" defaultColWidth="11.44140625" defaultRowHeight="13.2"/>
  <cols>
    <col min="1" max="1" width="21" style="387" customWidth="1"/>
    <col min="2" max="2" width="10.109375" style="387" customWidth="1"/>
    <col min="3" max="3" width="13.6640625" style="387" bestFit="1" customWidth="1"/>
    <col min="4" max="7" width="8.109375" style="387" customWidth="1"/>
    <col min="8" max="8" width="25.109375" style="382" customWidth="1"/>
    <col min="9" max="16384" width="11.44140625" style="387"/>
  </cols>
  <sheetData>
    <row r="1" spans="1:8" ht="15.6">
      <c r="A1" s="432" t="s">
        <v>369</v>
      </c>
      <c r="B1" s="432"/>
      <c r="C1" s="432"/>
      <c r="D1" s="432"/>
      <c r="E1" s="432"/>
      <c r="F1" s="432"/>
      <c r="G1" s="432"/>
      <c r="H1" s="432"/>
    </row>
    <row r="3" spans="1:8" ht="67.5" customHeight="1">
      <c r="A3" s="410" t="s">
        <v>368</v>
      </c>
      <c r="B3" s="409" t="s">
        <v>340</v>
      </c>
      <c r="C3" s="409" t="s">
        <v>367</v>
      </c>
      <c r="D3" s="409" t="s">
        <v>366</v>
      </c>
      <c r="E3" s="409" t="s">
        <v>365</v>
      </c>
      <c r="F3" s="409" t="s">
        <v>214</v>
      </c>
      <c r="G3" s="409" t="s">
        <v>364</v>
      </c>
      <c r="H3" s="408" t="s">
        <v>363</v>
      </c>
    </row>
    <row r="4" spans="1:8" ht="25.5" customHeight="1">
      <c r="A4" s="407" t="s">
        <v>348</v>
      </c>
      <c r="B4" s="401">
        <v>266</v>
      </c>
      <c r="C4" s="400" t="s">
        <v>362</v>
      </c>
      <c r="D4" s="399">
        <v>466576</v>
      </c>
      <c r="E4" s="399">
        <f t="shared" ref="E4:E17" si="0">D4/B4</f>
        <v>1754.0451127819549</v>
      </c>
      <c r="F4" s="399">
        <v>724295</v>
      </c>
      <c r="G4" s="399">
        <f t="shared" ref="G4:G17" si="1">F4/B4</f>
        <v>2722.9135338345864</v>
      </c>
      <c r="H4" s="394" t="s">
        <v>353</v>
      </c>
    </row>
    <row r="5" spans="1:8" ht="25.5" customHeight="1">
      <c r="A5" s="402" t="s">
        <v>4</v>
      </c>
      <c r="B5" s="401">
        <v>237</v>
      </c>
      <c r="C5" s="400" t="s">
        <v>361</v>
      </c>
      <c r="D5" s="399">
        <v>80433.732388894336</v>
      </c>
      <c r="E5" s="399">
        <f t="shared" si="0"/>
        <v>339.38283708394232</v>
      </c>
      <c r="F5" s="399">
        <v>220834</v>
      </c>
      <c r="G5" s="399">
        <f t="shared" si="1"/>
        <v>931.78902953586498</v>
      </c>
      <c r="H5" s="394" t="s">
        <v>355</v>
      </c>
    </row>
    <row r="6" spans="1:8" ht="25.5" customHeight="1">
      <c r="A6" s="402" t="s">
        <v>5</v>
      </c>
      <c r="B6" s="401">
        <v>238</v>
      </c>
      <c r="C6" s="400" t="s">
        <v>361</v>
      </c>
      <c r="D6" s="399">
        <v>69017</v>
      </c>
      <c r="E6" s="399">
        <f t="shared" si="0"/>
        <v>289.98739495798321</v>
      </c>
      <c r="F6" s="399">
        <v>127318</v>
      </c>
      <c r="G6" s="399">
        <f t="shared" si="1"/>
        <v>534.94957983193274</v>
      </c>
      <c r="H6" s="394" t="s">
        <v>353</v>
      </c>
    </row>
    <row r="7" spans="1:8" ht="22.5" customHeight="1">
      <c r="A7" s="402" t="s">
        <v>6</v>
      </c>
      <c r="B7" s="401">
        <v>237</v>
      </c>
      <c r="C7" s="400" t="s">
        <v>361</v>
      </c>
      <c r="D7" s="399">
        <v>50339</v>
      </c>
      <c r="E7" s="399">
        <f t="shared" si="0"/>
        <v>212.40084388185653</v>
      </c>
      <c r="F7" s="399">
        <v>87589</v>
      </c>
      <c r="G7" s="399">
        <f t="shared" si="1"/>
        <v>369.57383966244726</v>
      </c>
      <c r="H7" s="394" t="s">
        <v>353</v>
      </c>
    </row>
    <row r="8" spans="1:8" ht="22.5" customHeight="1">
      <c r="A8" s="402" t="s">
        <v>17</v>
      </c>
      <c r="B8" s="401">
        <v>237</v>
      </c>
      <c r="C8" s="400" t="s">
        <v>361</v>
      </c>
      <c r="D8" s="399">
        <v>55907</v>
      </c>
      <c r="E8" s="399">
        <f t="shared" si="0"/>
        <v>235.89451476793249</v>
      </c>
      <c r="F8" s="399">
        <v>97755</v>
      </c>
      <c r="G8" s="399">
        <f t="shared" si="1"/>
        <v>412.46835443037975</v>
      </c>
      <c r="H8" s="394" t="s">
        <v>353</v>
      </c>
    </row>
    <row r="9" spans="1:8" ht="20.399999999999999">
      <c r="A9" s="402" t="s">
        <v>7</v>
      </c>
      <c r="B9" s="401">
        <v>231</v>
      </c>
      <c r="C9" s="400" t="s">
        <v>361</v>
      </c>
      <c r="D9" s="399">
        <v>82377</v>
      </c>
      <c r="E9" s="399">
        <f t="shared" si="0"/>
        <v>356.61038961038963</v>
      </c>
      <c r="F9" s="399">
        <v>112101</v>
      </c>
      <c r="G9" s="399">
        <f t="shared" si="1"/>
        <v>485.28571428571428</v>
      </c>
      <c r="H9" s="406" t="s">
        <v>360</v>
      </c>
    </row>
    <row r="10" spans="1:8" ht="25.5" customHeight="1">
      <c r="A10" s="402" t="s">
        <v>8</v>
      </c>
      <c r="B10" s="401">
        <v>237</v>
      </c>
      <c r="C10" s="400" t="s">
        <v>357</v>
      </c>
      <c r="D10" s="399">
        <v>51113</v>
      </c>
      <c r="E10" s="399">
        <f t="shared" si="0"/>
        <v>215.66666666666666</v>
      </c>
      <c r="F10" s="399">
        <v>137763</v>
      </c>
      <c r="G10" s="399">
        <f t="shared" si="1"/>
        <v>581.27848101265818</v>
      </c>
      <c r="H10" s="394" t="s">
        <v>353</v>
      </c>
    </row>
    <row r="11" spans="1:8" ht="25.5" customHeight="1">
      <c r="A11" s="402" t="s">
        <v>9</v>
      </c>
      <c r="B11" s="401">
        <v>239</v>
      </c>
      <c r="C11" s="400" t="s">
        <v>357</v>
      </c>
      <c r="D11" s="399">
        <v>53800</v>
      </c>
      <c r="E11" s="399">
        <f t="shared" si="0"/>
        <v>225.10460251046024</v>
      </c>
      <c r="F11" s="399">
        <v>133454</v>
      </c>
      <c r="G11" s="399">
        <f t="shared" si="1"/>
        <v>558.38493723849376</v>
      </c>
      <c r="H11" s="394" t="s">
        <v>355</v>
      </c>
    </row>
    <row r="12" spans="1:8" ht="25.5" customHeight="1">
      <c r="A12" s="402" t="s">
        <v>10</v>
      </c>
      <c r="B12" s="401">
        <v>238</v>
      </c>
      <c r="C12" s="405" t="s">
        <v>357</v>
      </c>
      <c r="D12" s="404">
        <v>64454</v>
      </c>
      <c r="E12" s="404">
        <f t="shared" si="0"/>
        <v>270.81512605042019</v>
      </c>
      <c r="F12" s="399">
        <v>252895</v>
      </c>
      <c r="G12" s="403">
        <f t="shared" si="1"/>
        <v>1062.5840336134454</v>
      </c>
      <c r="H12" s="394" t="s">
        <v>353</v>
      </c>
    </row>
    <row r="13" spans="1:8" ht="25.5" customHeight="1">
      <c r="A13" s="402" t="s">
        <v>12</v>
      </c>
      <c r="B13" s="401">
        <v>192</v>
      </c>
      <c r="C13" s="405" t="s">
        <v>359</v>
      </c>
      <c r="D13" s="404">
        <v>14328</v>
      </c>
      <c r="E13" s="404">
        <f t="shared" si="0"/>
        <v>74.625</v>
      </c>
      <c r="F13" s="404">
        <v>24125</v>
      </c>
      <c r="G13" s="403">
        <f t="shared" si="1"/>
        <v>125.65104166666667</v>
      </c>
      <c r="H13" s="394" t="s">
        <v>353</v>
      </c>
    </row>
    <row r="14" spans="1:8" ht="25.5" customHeight="1">
      <c r="A14" s="402" t="s">
        <v>13</v>
      </c>
      <c r="B14" s="401">
        <v>236</v>
      </c>
      <c r="C14" s="405" t="s">
        <v>358</v>
      </c>
      <c r="D14" s="404">
        <v>20692</v>
      </c>
      <c r="E14" s="404">
        <f t="shared" si="0"/>
        <v>87.677966101694921</v>
      </c>
      <c r="F14" s="404">
        <v>40295</v>
      </c>
      <c r="G14" s="403">
        <f t="shared" si="1"/>
        <v>170.7415254237288</v>
      </c>
      <c r="H14" s="394" t="s">
        <v>353</v>
      </c>
    </row>
    <row r="15" spans="1:8" ht="27.75" customHeight="1">
      <c r="A15" s="402" t="s">
        <v>11</v>
      </c>
      <c r="B15" s="401">
        <v>237</v>
      </c>
      <c r="C15" s="400" t="s">
        <v>357</v>
      </c>
      <c r="D15" s="399">
        <v>39593</v>
      </c>
      <c r="E15" s="399">
        <f t="shared" si="0"/>
        <v>167.05907172995779</v>
      </c>
      <c r="F15" s="399">
        <v>78448</v>
      </c>
      <c r="G15" s="399">
        <f t="shared" si="1"/>
        <v>331.00421940928271</v>
      </c>
      <c r="H15" s="394" t="s">
        <v>353</v>
      </c>
    </row>
    <row r="16" spans="1:8" ht="27.75" customHeight="1">
      <c r="A16" s="402" t="s">
        <v>14</v>
      </c>
      <c r="B16" s="401">
        <v>189</v>
      </c>
      <c r="C16" s="400" t="s">
        <v>356</v>
      </c>
      <c r="D16" s="399">
        <v>29779</v>
      </c>
      <c r="E16" s="399">
        <f t="shared" si="0"/>
        <v>157.56084656084656</v>
      </c>
      <c r="F16" s="399">
        <v>116205</v>
      </c>
      <c r="G16" s="399">
        <f t="shared" si="1"/>
        <v>614.84126984126988</v>
      </c>
      <c r="H16" s="394" t="s">
        <v>355</v>
      </c>
    </row>
    <row r="17" spans="1:8" ht="25.5" customHeight="1">
      <c r="A17" s="398" t="s">
        <v>15</v>
      </c>
      <c r="B17" s="397">
        <v>190</v>
      </c>
      <c r="C17" s="396" t="s">
        <v>354</v>
      </c>
      <c r="D17" s="395">
        <v>9160</v>
      </c>
      <c r="E17" s="395">
        <f t="shared" si="0"/>
        <v>48.210526315789473</v>
      </c>
      <c r="F17" s="395">
        <v>28459</v>
      </c>
      <c r="G17" s="395">
        <f t="shared" si="1"/>
        <v>149.7842105263158</v>
      </c>
      <c r="H17" s="422" t="s">
        <v>353</v>
      </c>
    </row>
    <row r="18" spans="1:8" ht="26.25" customHeight="1">
      <c r="A18" s="418" t="s">
        <v>352</v>
      </c>
      <c r="B18" s="419" t="s">
        <v>373</v>
      </c>
      <c r="C18" s="420" t="s">
        <v>351</v>
      </c>
      <c r="D18" s="421" t="s">
        <v>350</v>
      </c>
      <c r="E18" s="393"/>
      <c r="F18" s="433" t="s">
        <v>370</v>
      </c>
      <c r="G18" s="434"/>
      <c r="H18" s="1"/>
    </row>
    <row r="19" spans="1:8">
      <c r="A19" s="392"/>
      <c r="B19" s="392"/>
      <c r="C19" s="392"/>
      <c r="D19" s="391">
        <f>D4+D5++D6+D7+D8+D9+D10+D11+D12+D13+D14+D15+D16+D17</f>
        <v>1087568.7323888943</v>
      </c>
      <c r="E19" s="390"/>
      <c r="F19" s="435">
        <f>F4+F5++F6+F7+F8+F9+F10+F11+F12+F13+F14+F15+F16+F17</f>
        <v>2181536</v>
      </c>
      <c r="G19" s="436"/>
      <c r="H19" s="1"/>
    </row>
    <row r="20" spans="1:8">
      <c r="A20" s="389"/>
      <c r="B20" s="389"/>
      <c r="C20" s="389"/>
    </row>
    <row r="23" spans="1:8" ht="12.75" customHeight="1"/>
    <row r="28" spans="1:8">
      <c r="C28" s="388"/>
    </row>
  </sheetData>
  <mergeCells count="3">
    <mergeCell ref="A1:H1"/>
    <mergeCell ref="F18:G18"/>
    <mergeCell ref="F19:G19"/>
  </mergeCells>
  <printOptions horizontalCentered="1"/>
  <pageMargins left="0.59055118110236227" right="0.19685039370078741" top="0.6692913385826772" bottom="0.39370078740157483" header="0.27559055118110237" footer="0.51181102362204722"/>
  <pageSetup paperSize="9" scale="94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4"/>
  <sheetViews>
    <sheetView zoomScale="85" zoomScaleNormal="85" workbookViewId="0">
      <selection activeCell="F6" sqref="F6"/>
    </sheetView>
  </sheetViews>
  <sheetFormatPr baseColWidth="10" defaultRowHeight="13.2"/>
  <cols>
    <col min="1" max="1" width="9.6640625" customWidth="1"/>
    <col min="2" max="7" width="7.44140625" customWidth="1"/>
    <col min="8" max="8" width="7.5546875" bestFit="1" customWidth="1"/>
    <col min="9" max="9" width="7.21875" bestFit="1" customWidth="1"/>
    <col min="10" max="11" width="7" bestFit="1" customWidth="1"/>
    <col min="12" max="15" width="7.44140625" customWidth="1"/>
    <col min="16" max="16" width="9.109375" customWidth="1"/>
  </cols>
  <sheetData>
    <row r="1" spans="1:17" ht="35.4" customHeight="1">
      <c r="A1" s="437" t="s">
        <v>281</v>
      </c>
      <c r="B1" s="437"/>
      <c r="C1" s="437"/>
      <c r="D1" s="437"/>
      <c r="E1" s="437"/>
      <c r="F1" s="437"/>
      <c r="G1" s="437"/>
      <c r="H1" s="437"/>
      <c r="I1" s="437"/>
      <c r="J1" s="437"/>
      <c r="K1" s="437"/>
      <c r="L1" s="437"/>
      <c r="M1" s="437"/>
      <c r="N1" s="437"/>
      <c r="O1" s="437"/>
      <c r="P1" s="437"/>
    </row>
    <row r="2" spans="1:17" ht="35.4" customHeight="1">
      <c r="A2" s="216"/>
      <c r="B2" s="216"/>
      <c r="C2" s="216"/>
      <c r="D2" s="216"/>
      <c r="E2" s="216"/>
      <c r="F2" s="216"/>
      <c r="G2" s="216"/>
      <c r="H2" s="216"/>
      <c r="I2" s="216"/>
      <c r="J2" s="216"/>
      <c r="K2" s="216"/>
      <c r="L2" s="216"/>
      <c r="M2" s="216"/>
      <c r="N2" s="216"/>
      <c r="O2" s="216"/>
      <c r="P2" s="216"/>
    </row>
    <row r="3" spans="1:17" s="19" customFormat="1" ht="66.75" customHeight="1">
      <c r="A3" s="173">
        <v>2022</v>
      </c>
      <c r="B3" s="17" t="s">
        <v>19</v>
      </c>
      <c r="C3" s="17" t="s">
        <v>2</v>
      </c>
      <c r="D3" s="18" t="s">
        <v>85</v>
      </c>
      <c r="E3" s="17" t="s">
        <v>86</v>
      </c>
      <c r="F3" s="17" t="s">
        <v>17</v>
      </c>
      <c r="G3" s="17" t="s">
        <v>87</v>
      </c>
      <c r="H3" s="18" t="s">
        <v>88</v>
      </c>
      <c r="I3" s="18" t="s">
        <v>89</v>
      </c>
      <c r="J3" s="18" t="s">
        <v>90</v>
      </c>
      <c r="K3" s="18" t="s">
        <v>21</v>
      </c>
      <c r="L3" s="18" t="s">
        <v>91</v>
      </c>
      <c r="M3" s="18" t="s">
        <v>92</v>
      </c>
      <c r="N3" s="18" t="s">
        <v>93</v>
      </c>
      <c r="O3" s="18" t="s">
        <v>22</v>
      </c>
      <c r="P3" s="175" t="s">
        <v>1</v>
      </c>
    </row>
    <row r="4" spans="1:17" ht="15" customHeight="1">
      <c r="A4" s="14" t="s">
        <v>60</v>
      </c>
      <c r="B4" s="262">
        <v>32618</v>
      </c>
      <c r="C4" s="263">
        <v>7609.8541973490428</v>
      </c>
      <c r="D4" s="263">
        <v>5201</v>
      </c>
      <c r="E4" s="263">
        <v>3842</v>
      </c>
      <c r="F4" s="263">
        <v>4501</v>
      </c>
      <c r="G4" s="263">
        <v>6186</v>
      </c>
      <c r="H4" s="263">
        <v>4351</v>
      </c>
      <c r="I4" s="263">
        <v>3772</v>
      </c>
      <c r="J4" s="263">
        <v>4873</v>
      </c>
      <c r="K4" s="263">
        <v>1045</v>
      </c>
      <c r="L4" s="263">
        <v>1687</v>
      </c>
      <c r="M4" s="263">
        <v>2474</v>
      </c>
      <c r="N4" s="263">
        <v>2295</v>
      </c>
      <c r="O4" s="263">
        <v>745</v>
      </c>
      <c r="P4" s="264">
        <f>SUM(B4:O4)</f>
        <v>81199.85419734905</v>
      </c>
      <c r="Q4" s="9"/>
    </row>
    <row r="5" spans="1:17" ht="15" customHeight="1">
      <c r="A5" s="14" t="s">
        <v>61</v>
      </c>
      <c r="B5" s="263">
        <v>38013</v>
      </c>
      <c r="C5" s="263">
        <v>7728.5559489782854</v>
      </c>
      <c r="D5" s="263">
        <v>5653</v>
      </c>
      <c r="E5" s="263">
        <v>4152</v>
      </c>
      <c r="F5" s="263">
        <v>4451</v>
      </c>
      <c r="G5" s="263">
        <v>6416</v>
      </c>
      <c r="H5" s="263">
        <v>3852</v>
      </c>
      <c r="I5" s="263">
        <v>4118</v>
      </c>
      <c r="J5" s="263">
        <v>4857</v>
      </c>
      <c r="K5" s="263">
        <v>885</v>
      </c>
      <c r="L5" s="263">
        <v>1744</v>
      </c>
      <c r="M5" s="263">
        <v>2405</v>
      </c>
      <c r="N5" s="263">
        <v>2451</v>
      </c>
      <c r="O5" s="263">
        <v>885</v>
      </c>
      <c r="P5" s="264">
        <f t="shared" ref="P5:P15" si="0">SUM(B5:O5)</f>
        <v>87610.55594897829</v>
      </c>
      <c r="Q5" s="9"/>
    </row>
    <row r="6" spans="1:17" ht="15" customHeight="1">
      <c r="A6" s="14" t="s">
        <v>62</v>
      </c>
      <c r="B6" s="263">
        <v>43639</v>
      </c>
      <c r="C6" s="263">
        <v>8805.2561829933802</v>
      </c>
      <c r="D6" s="262">
        <v>5715</v>
      </c>
      <c r="E6" s="263">
        <v>4468</v>
      </c>
      <c r="F6" s="263">
        <v>5490</v>
      </c>
      <c r="G6" s="263">
        <v>8403</v>
      </c>
      <c r="H6" s="263">
        <v>5133</v>
      </c>
      <c r="I6" s="263">
        <v>4822</v>
      </c>
      <c r="J6" s="263">
        <v>6032</v>
      </c>
      <c r="K6" s="263">
        <v>1151</v>
      </c>
      <c r="L6" s="263">
        <v>2035</v>
      </c>
      <c r="M6" s="263">
        <v>2548</v>
      </c>
      <c r="N6" s="263">
        <v>2800</v>
      </c>
      <c r="O6" s="263">
        <v>919</v>
      </c>
      <c r="P6" s="264">
        <f t="shared" si="0"/>
        <v>101960.25618299338</v>
      </c>
      <c r="Q6" s="9"/>
    </row>
    <row r="7" spans="1:17" ht="15" customHeight="1">
      <c r="A7" s="14" t="s">
        <v>63</v>
      </c>
      <c r="B7" s="263">
        <v>42885</v>
      </c>
      <c r="C7" s="263">
        <v>7764.2868414663744</v>
      </c>
      <c r="D7" s="262">
        <v>6251</v>
      </c>
      <c r="E7" s="263">
        <v>4334</v>
      </c>
      <c r="F7" s="263">
        <v>5206</v>
      </c>
      <c r="G7" s="263">
        <v>6960</v>
      </c>
      <c r="H7" s="263">
        <v>4799</v>
      </c>
      <c r="I7" s="263">
        <v>4822</v>
      </c>
      <c r="J7" s="263">
        <v>5832</v>
      </c>
      <c r="K7" s="263">
        <v>1412</v>
      </c>
      <c r="L7" s="263">
        <v>1742</v>
      </c>
      <c r="M7" s="263">
        <v>2125</v>
      </c>
      <c r="N7" s="263">
        <v>2823</v>
      </c>
      <c r="O7" s="263">
        <v>823</v>
      </c>
      <c r="P7" s="264">
        <f t="shared" si="0"/>
        <v>97778.286841466383</v>
      </c>
      <c r="Q7" s="9"/>
    </row>
    <row r="8" spans="1:17" ht="15" customHeight="1">
      <c r="A8" s="14" t="s">
        <v>64</v>
      </c>
      <c r="B8" s="263">
        <v>33352</v>
      </c>
      <c r="C8" s="263">
        <v>6543.0040487651268</v>
      </c>
      <c r="D8" s="262">
        <v>5917</v>
      </c>
      <c r="E8" s="263">
        <v>4264</v>
      </c>
      <c r="F8" s="263">
        <v>4529</v>
      </c>
      <c r="G8" s="263">
        <v>6946</v>
      </c>
      <c r="H8" s="263">
        <v>4270</v>
      </c>
      <c r="I8" s="263">
        <v>4384</v>
      </c>
      <c r="J8" s="263">
        <v>4828</v>
      </c>
      <c r="K8" s="263">
        <v>1371</v>
      </c>
      <c r="L8" s="263">
        <v>1741</v>
      </c>
      <c r="M8" s="263">
        <v>3575</v>
      </c>
      <c r="N8" s="263">
        <v>2324</v>
      </c>
      <c r="O8" s="263">
        <v>691</v>
      </c>
      <c r="P8" s="264">
        <f t="shared" si="0"/>
        <v>84735.004048765128</v>
      </c>
      <c r="Q8" s="9"/>
    </row>
    <row r="9" spans="1:17" ht="15" customHeight="1">
      <c r="A9" s="14" t="s">
        <v>65</v>
      </c>
      <c r="B9" s="263">
        <v>36710</v>
      </c>
      <c r="C9" s="263">
        <v>6874.7751693421169</v>
      </c>
      <c r="D9" s="263">
        <v>5042</v>
      </c>
      <c r="E9" s="263">
        <v>4977</v>
      </c>
      <c r="F9" s="263">
        <v>4743</v>
      </c>
      <c r="G9" s="263">
        <v>6938</v>
      </c>
      <c r="H9" s="263">
        <v>4909</v>
      </c>
      <c r="I9" s="263">
        <v>4979</v>
      </c>
      <c r="J9" s="263">
        <v>5253</v>
      </c>
      <c r="K9" s="263">
        <v>1105</v>
      </c>
      <c r="L9" s="263">
        <v>1909</v>
      </c>
      <c r="M9" s="263">
        <v>3956</v>
      </c>
      <c r="N9" s="263">
        <v>2340</v>
      </c>
      <c r="O9" s="263">
        <v>692</v>
      </c>
      <c r="P9" s="264">
        <f t="shared" si="0"/>
        <v>90427.775169342116</v>
      </c>
      <c r="Q9" s="9"/>
    </row>
    <row r="10" spans="1:17" ht="15" customHeight="1">
      <c r="A10" s="14" t="s">
        <v>66</v>
      </c>
      <c r="B10" s="263">
        <v>31663</v>
      </c>
      <c r="C10" s="263">
        <v>2331</v>
      </c>
      <c r="D10" s="263">
        <v>5042</v>
      </c>
      <c r="E10" s="263">
        <v>4824</v>
      </c>
      <c r="F10" s="263">
        <v>4824</v>
      </c>
      <c r="G10" s="263">
        <v>5888</v>
      </c>
      <c r="H10" s="263">
        <v>2839</v>
      </c>
      <c r="I10" s="263">
        <v>1361</v>
      </c>
      <c r="J10" s="263">
        <v>4869</v>
      </c>
      <c r="K10" s="263">
        <v>1326</v>
      </c>
      <c r="L10" s="263">
        <v>1385</v>
      </c>
      <c r="M10" s="263">
        <v>3620</v>
      </c>
      <c r="N10" s="263">
        <v>756</v>
      </c>
      <c r="O10" s="263">
        <v>547</v>
      </c>
      <c r="P10" s="264">
        <f t="shared" si="0"/>
        <v>71275</v>
      </c>
      <c r="Q10" s="9"/>
    </row>
    <row r="11" spans="1:17" ht="15" customHeight="1">
      <c r="A11" s="14" t="s">
        <v>67</v>
      </c>
      <c r="B11" s="263">
        <v>12536</v>
      </c>
      <c r="C11" s="263">
        <v>4158</v>
      </c>
      <c r="D11" s="263">
        <v>1358</v>
      </c>
      <c r="E11" s="263">
        <v>1141</v>
      </c>
      <c r="F11" s="263">
        <v>1206</v>
      </c>
      <c r="G11" s="263">
        <v>627</v>
      </c>
      <c r="H11" s="263">
        <v>1406</v>
      </c>
      <c r="I11" s="263">
        <v>4688</v>
      </c>
      <c r="J11" s="263">
        <v>2001</v>
      </c>
      <c r="K11" s="263">
        <v>477</v>
      </c>
      <c r="L11" s="263">
        <v>609</v>
      </c>
      <c r="M11" s="263">
        <v>1043</v>
      </c>
      <c r="N11" s="263">
        <v>2779</v>
      </c>
      <c r="O11" s="263">
        <v>234</v>
      </c>
      <c r="P11" s="264">
        <f t="shared" si="0"/>
        <v>34263</v>
      </c>
      <c r="Q11" s="9"/>
    </row>
    <row r="12" spans="1:17" ht="15" customHeight="1">
      <c r="A12" s="14" t="s">
        <v>68</v>
      </c>
      <c r="B12" s="263">
        <v>42793</v>
      </c>
      <c r="C12" s="263">
        <v>6585</v>
      </c>
      <c r="D12" s="263">
        <v>7603</v>
      </c>
      <c r="E12" s="263">
        <v>4765</v>
      </c>
      <c r="F12" s="263">
        <v>4627</v>
      </c>
      <c r="G12" s="263">
        <v>6527</v>
      </c>
      <c r="H12" s="263">
        <v>4474</v>
      </c>
      <c r="I12" s="263">
        <v>5056</v>
      </c>
      <c r="J12" s="263">
        <v>6081</v>
      </c>
      <c r="K12" s="263">
        <v>1530</v>
      </c>
      <c r="L12" s="263">
        <v>1806</v>
      </c>
      <c r="M12" s="263">
        <v>3547</v>
      </c>
      <c r="N12" s="263">
        <v>2658</v>
      </c>
      <c r="O12" s="263">
        <v>766</v>
      </c>
      <c r="P12" s="264">
        <f t="shared" si="0"/>
        <v>98818</v>
      </c>
      <c r="Q12" s="9"/>
    </row>
    <row r="13" spans="1:17" ht="15" customHeight="1">
      <c r="A13" s="14" t="s">
        <v>69</v>
      </c>
      <c r="B13" s="263">
        <v>52153</v>
      </c>
      <c r="C13" s="263">
        <v>7194</v>
      </c>
      <c r="D13" s="263">
        <v>7327</v>
      </c>
      <c r="E13" s="263">
        <v>4378</v>
      </c>
      <c r="F13" s="263">
        <v>5625</v>
      </c>
      <c r="G13" s="263">
        <v>9797</v>
      </c>
      <c r="H13" s="263">
        <v>4856</v>
      </c>
      <c r="I13" s="263">
        <v>5566</v>
      </c>
      <c r="J13" s="263">
        <v>6939</v>
      </c>
      <c r="K13" s="263">
        <v>1249</v>
      </c>
      <c r="L13" s="263">
        <v>2006</v>
      </c>
      <c r="M13" s="263">
        <v>4769</v>
      </c>
      <c r="N13" s="263">
        <v>3098</v>
      </c>
      <c r="O13" s="263">
        <v>906</v>
      </c>
      <c r="P13" s="264">
        <f t="shared" si="0"/>
        <v>115863</v>
      </c>
      <c r="Q13" s="9"/>
    </row>
    <row r="14" spans="1:17" ht="15" customHeight="1">
      <c r="A14" s="14" t="s">
        <v>70</v>
      </c>
      <c r="B14" s="263">
        <v>52494</v>
      </c>
      <c r="C14" s="263">
        <v>8182</v>
      </c>
      <c r="D14" s="263">
        <v>7351</v>
      </c>
      <c r="E14" s="263">
        <v>4429</v>
      </c>
      <c r="F14" s="263">
        <v>5424</v>
      </c>
      <c r="G14" s="263">
        <v>8873</v>
      </c>
      <c r="H14" s="263">
        <v>5490</v>
      </c>
      <c r="I14" s="263">
        <v>5079</v>
      </c>
      <c r="J14" s="263">
        <v>6530</v>
      </c>
      <c r="K14" s="263">
        <v>1459</v>
      </c>
      <c r="L14" s="263">
        <v>2067</v>
      </c>
      <c r="M14" s="263">
        <v>4852</v>
      </c>
      <c r="N14" s="263">
        <v>3044</v>
      </c>
      <c r="O14" s="263">
        <v>1072</v>
      </c>
      <c r="P14" s="264">
        <f t="shared" si="0"/>
        <v>116346</v>
      </c>
      <c r="Q14" s="9"/>
    </row>
    <row r="15" spans="1:17" ht="15" customHeight="1">
      <c r="A15" s="14" t="s">
        <v>71</v>
      </c>
      <c r="B15" s="263">
        <v>47720</v>
      </c>
      <c r="C15" s="263">
        <v>6658</v>
      </c>
      <c r="D15" s="263">
        <v>6557</v>
      </c>
      <c r="E15" s="263">
        <v>4765</v>
      </c>
      <c r="F15" s="263">
        <v>5281</v>
      </c>
      <c r="G15" s="263">
        <v>8816</v>
      </c>
      <c r="H15" s="263">
        <v>4734</v>
      </c>
      <c r="I15" s="263">
        <v>5153</v>
      </c>
      <c r="J15" s="263">
        <v>6359</v>
      </c>
      <c r="K15" s="263">
        <v>1318</v>
      </c>
      <c r="L15" s="263">
        <v>1961</v>
      </c>
      <c r="M15" s="263">
        <v>4679</v>
      </c>
      <c r="N15" s="263">
        <v>2411</v>
      </c>
      <c r="O15" s="263">
        <v>880</v>
      </c>
      <c r="P15" s="264">
        <f t="shared" si="0"/>
        <v>107292</v>
      </c>
      <c r="Q15" s="9"/>
    </row>
    <row r="16" spans="1:17" ht="26.4">
      <c r="A16" s="220" t="s">
        <v>282</v>
      </c>
      <c r="B16" s="265">
        <f>SUM(B4:B15)</f>
        <v>466576</v>
      </c>
      <c r="C16" s="265">
        <f t="shared" ref="C16:P16" si="1">SUM(C4:C15)</f>
        <v>80433.732388894336</v>
      </c>
      <c r="D16" s="265">
        <f t="shared" si="1"/>
        <v>69017</v>
      </c>
      <c r="E16" s="265">
        <f t="shared" si="1"/>
        <v>50339</v>
      </c>
      <c r="F16" s="265">
        <f t="shared" si="1"/>
        <v>55907</v>
      </c>
      <c r="G16" s="265">
        <f t="shared" si="1"/>
        <v>82377</v>
      </c>
      <c r="H16" s="265">
        <f t="shared" si="1"/>
        <v>51113</v>
      </c>
      <c r="I16" s="265">
        <f t="shared" si="1"/>
        <v>53800</v>
      </c>
      <c r="J16" s="265">
        <f t="shared" si="1"/>
        <v>64454</v>
      </c>
      <c r="K16" s="265">
        <f t="shared" si="1"/>
        <v>14328</v>
      </c>
      <c r="L16" s="265">
        <f t="shared" si="1"/>
        <v>20692</v>
      </c>
      <c r="M16" s="265">
        <f t="shared" si="1"/>
        <v>39593</v>
      </c>
      <c r="N16" s="265">
        <f t="shared" si="1"/>
        <v>29779</v>
      </c>
      <c r="O16" s="265">
        <f t="shared" si="1"/>
        <v>9160</v>
      </c>
      <c r="P16" s="266">
        <f t="shared" si="1"/>
        <v>1087568.7323888943</v>
      </c>
      <c r="Q16" s="9"/>
    </row>
    <row r="17" spans="1:16" ht="22.2" customHeight="1">
      <c r="A17" s="218"/>
      <c r="B17" s="219"/>
      <c r="C17" s="219"/>
      <c r="D17" s="219"/>
      <c r="E17" s="219"/>
      <c r="F17" s="219"/>
      <c r="G17" s="219"/>
      <c r="H17" s="219"/>
      <c r="I17" s="219"/>
      <c r="J17" s="219"/>
      <c r="K17" s="219"/>
      <c r="L17" s="219"/>
      <c r="M17" s="219"/>
      <c r="N17" s="219"/>
      <c r="O17" s="219"/>
      <c r="P17" s="219"/>
    </row>
    <row r="18" spans="1:16" ht="12.75" customHeight="1">
      <c r="A18" s="438"/>
      <c r="B18" s="438"/>
      <c r="C18" s="22"/>
      <c r="D18" s="23"/>
      <c r="E18" s="22"/>
      <c r="F18" s="22"/>
      <c r="G18" s="22"/>
      <c r="H18" s="24"/>
      <c r="I18" s="24"/>
      <c r="J18" s="25"/>
      <c r="K18" s="25"/>
      <c r="L18" s="25"/>
      <c r="M18" s="24"/>
      <c r="N18" s="24"/>
      <c r="O18" s="22"/>
      <c r="P18" s="26"/>
    </row>
    <row r="19" spans="1:16" ht="12.75" customHeight="1">
      <c r="A19" s="13"/>
      <c r="B19" s="27"/>
      <c r="C19" s="27"/>
      <c r="D19" s="27"/>
      <c r="E19" s="27"/>
      <c r="F19" s="27"/>
      <c r="G19" s="27"/>
      <c r="H19" s="27"/>
      <c r="I19" s="248"/>
      <c r="J19" s="27"/>
      <c r="K19" s="27"/>
      <c r="L19" s="27"/>
      <c r="M19" s="27"/>
      <c r="N19" s="27"/>
      <c r="O19" s="27"/>
      <c r="P19" s="12"/>
    </row>
    <row r="20" spans="1:16">
      <c r="A20" s="13"/>
      <c r="B20" s="27"/>
      <c r="C20" s="27"/>
      <c r="D20" s="27"/>
      <c r="E20" s="27"/>
      <c r="F20" s="27"/>
      <c r="G20" s="27"/>
      <c r="H20" s="27"/>
      <c r="I20" s="248"/>
      <c r="J20" s="27"/>
      <c r="K20" s="27"/>
      <c r="L20" s="27"/>
      <c r="M20" s="27"/>
      <c r="N20" s="27"/>
      <c r="O20" s="27"/>
      <c r="P20" s="12"/>
    </row>
    <row r="21" spans="1:16">
      <c r="A21" s="13"/>
      <c r="B21" s="27"/>
      <c r="C21" s="27"/>
      <c r="D21" s="27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27"/>
      <c r="P21" s="12"/>
    </row>
    <row r="22" spans="1:16">
      <c r="A22" s="13"/>
      <c r="B22" s="27"/>
      <c r="C22" s="27"/>
      <c r="D22" s="27"/>
      <c r="E22" s="27"/>
      <c r="F22" s="27"/>
      <c r="G22" s="27"/>
      <c r="H22" s="27"/>
      <c r="I22" s="27"/>
      <c r="J22" s="27"/>
      <c r="K22" s="27"/>
      <c r="L22" s="27"/>
      <c r="M22" s="27"/>
      <c r="N22" s="27"/>
      <c r="O22" s="27"/>
      <c r="P22" s="12"/>
    </row>
    <row r="23" spans="1:16">
      <c r="A23" s="13"/>
      <c r="B23" s="27"/>
      <c r="C23" s="27"/>
      <c r="D23" s="27"/>
      <c r="E23" s="27"/>
      <c r="F23" s="27"/>
      <c r="G23" s="27"/>
      <c r="H23" s="27"/>
      <c r="I23" s="27"/>
      <c r="J23" s="27"/>
      <c r="K23" s="27"/>
      <c r="L23" s="27"/>
      <c r="M23" s="27"/>
      <c r="N23" s="27"/>
      <c r="O23" s="27"/>
      <c r="P23" s="12"/>
    </row>
    <row r="24" spans="1:16">
      <c r="A24" s="13"/>
      <c r="B24" s="27"/>
      <c r="C24" s="27"/>
      <c r="D24" s="27"/>
      <c r="E24" s="27"/>
      <c r="F24" s="27"/>
      <c r="G24" s="27"/>
      <c r="H24" s="27"/>
      <c r="I24" s="27"/>
      <c r="J24" s="27"/>
      <c r="K24" s="27"/>
      <c r="L24" s="27"/>
      <c r="M24" s="27"/>
      <c r="N24" s="27"/>
      <c r="O24" s="27"/>
      <c r="P24" s="12"/>
    </row>
    <row r="25" spans="1:16">
      <c r="A25" s="13"/>
      <c r="B25" s="27"/>
      <c r="C25" s="27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12"/>
    </row>
    <row r="26" spans="1:16">
      <c r="A26" s="13"/>
      <c r="B26" s="27"/>
      <c r="C26" s="27"/>
      <c r="D26" s="27"/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  <c r="P26" s="12"/>
    </row>
    <row r="27" spans="1:16">
      <c r="A27" s="13"/>
      <c r="B27" s="27"/>
      <c r="C27" s="27"/>
      <c r="D27" s="27"/>
      <c r="E27" s="27"/>
      <c r="F27" s="27"/>
      <c r="G27" s="27"/>
      <c r="H27" s="27"/>
      <c r="I27" s="27"/>
      <c r="J27" s="27"/>
      <c r="K27" s="27"/>
      <c r="L27" s="27"/>
      <c r="M27" s="27"/>
      <c r="N27" s="27"/>
      <c r="O27" s="27"/>
      <c r="P27" s="12"/>
    </row>
    <row r="28" spans="1:16">
      <c r="A28" s="13"/>
      <c r="B28" s="27"/>
      <c r="C28" s="27"/>
      <c r="D28" s="27"/>
      <c r="E28" s="27"/>
      <c r="F28" s="27"/>
      <c r="G28" s="27"/>
      <c r="H28" s="27"/>
      <c r="I28" s="27"/>
      <c r="J28" s="27"/>
      <c r="K28" s="27"/>
      <c r="L28" s="27"/>
      <c r="M28" s="27"/>
      <c r="N28" s="27"/>
      <c r="O28" s="27"/>
      <c r="P28" s="12"/>
    </row>
    <row r="29" spans="1:16">
      <c r="A29" s="13"/>
      <c r="B29" s="27"/>
      <c r="C29" s="27"/>
      <c r="D29" s="27"/>
      <c r="E29" s="27"/>
      <c r="F29" s="27"/>
      <c r="G29" s="27"/>
      <c r="H29" s="27"/>
      <c r="I29" s="27"/>
      <c r="J29" s="27"/>
      <c r="K29" s="27"/>
      <c r="L29" s="27"/>
      <c r="M29" s="27"/>
      <c r="N29" s="27"/>
      <c r="O29" s="27"/>
      <c r="P29" s="12"/>
    </row>
    <row r="30" spans="1:16">
      <c r="B30" s="12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</row>
    <row r="31" spans="1:16">
      <c r="B31" s="12"/>
      <c r="C31" s="12"/>
      <c r="D31" s="12"/>
      <c r="E31" s="12"/>
      <c r="F31" s="12"/>
      <c r="G31" s="12"/>
      <c r="H31" s="12"/>
      <c r="I31" s="12"/>
      <c r="J31" s="12"/>
      <c r="K31" s="12"/>
      <c r="L31" s="12"/>
      <c r="M31" s="12"/>
      <c r="N31" s="12"/>
      <c r="O31" s="12"/>
      <c r="P31" s="12"/>
    </row>
    <row r="34" spans="1:1">
      <c r="A34" t="s">
        <v>72</v>
      </c>
    </row>
  </sheetData>
  <mergeCells count="2">
    <mergeCell ref="A1:P1"/>
    <mergeCell ref="A18:B18"/>
  </mergeCells>
  <printOptions horizontalCentered="1"/>
  <pageMargins left="0.78740157480314965" right="0.19685039370078741" top="0.54" bottom="0.19685039370078741" header="0" footer="0.19685039370078741"/>
  <pageSetup paperSize="9" scale="97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S21"/>
  <sheetViews>
    <sheetView topLeftCell="A4" zoomScaleNormal="100" workbookViewId="0">
      <pane xSplit="1" ySplit="1" topLeftCell="B5" activePane="bottomRight" state="frozen"/>
      <selection activeCell="A4" sqref="A4"/>
      <selection pane="topRight" activeCell="B4" sqref="B4"/>
      <selection pane="bottomLeft" activeCell="A5" sqref="A5"/>
      <selection pane="bottomRight" activeCell="O12" sqref="O12"/>
    </sheetView>
  </sheetViews>
  <sheetFormatPr baseColWidth="10" defaultRowHeight="13.2"/>
  <cols>
    <col min="1" max="1" width="9.44140625" customWidth="1"/>
    <col min="2" max="4" width="7.5546875" bestFit="1" customWidth="1"/>
    <col min="5" max="5" width="6.5546875" bestFit="1" customWidth="1"/>
    <col min="6" max="8" width="7.5546875" bestFit="1" customWidth="1"/>
    <col min="9" max="9" width="6.6640625" bestFit="1" customWidth="1"/>
    <col min="10" max="10" width="6.5546875" bestFit="1" customWidth="1"/>
    <col min="11" max="12" width="7.5546875" bestFit="1" customWidth="1"/>
    <col min="13" max="14" width="6.5546875" bestFit="1" customWidth="1"/>
    <col min="15" max="16" width="7.5546875" bestFit="1" customWidth="1"/>
    <col min="17" max="17" width="9.109375" bestFit="1" customWidth="1"/>
  </cols>
  <sheetData>
    <row r="2" spans="1:19" ht="15.6">
      <c r="A2" s="437" t="s">
        <v>346</v>
      </c>
      <c r="B2" s="437"/>
      <c r="C2" s="437"/>
      <c r="D2" s="437"/>
      <c r="E2" s="437"/>
      <c r="F2" s="437"/>
      <c r="G2" s="437"/>
      <c r="H2" s="437"/>
      <c r="I2" s="437"/>
      <c r="J2" s="437"/>
      <c r="K2" s="437"/>
      <c r="L2" s="437"/>
      <c r="M2" s="437"/>
      <c r="N2" s="437"/>
      <c r="O2" s="437"/>
      <c r="P2" s="437"/>
      <c r="Q2" s="437"/>
    </row>
    <row r="3" spans="1:19" ht="40.200000000000003" customHeight="1">
      <c r="A3" s="11"/>
    </row>
    <row r="4" spans="1:19" ht="63" customHeight="1">
      <c r="A4" s="100"/>
      <c r="B4" s="174" t="s">
        <v>90</v>
      </c>
      <c r="C4" s="174" t="s">
        <v>89</v>
      </c>
      <c r="D4" s="174" t="s">
        <v>19</v>
      </c>
      <c r="E4" s="174" t="s">
        <v>16</v>
      </c>
      <c r="F4" s="174" t="s">
        <v>88</v>
      </c>
      <c r="G4" s="174" t="s">
        <v>17</v>
      </c>
      <c r="H4" s="174" t="s">
        <v>86</v>
      </c>
      <c r="I4" s="174" t="s">
        <v>91</v>
      </c>
      <c r="J4" s="174" t="s">
        <v>92</v>
      </c>
      <c r="K4" s="174" t="s">
        <v>85</v>
      </c>
      <c r="L4" s="174" t="s">
        <v>93</v>
      </c>
      <c r="M4" s="174" t="s">
        <v>21</v>
      </c>
      <c r="N4" s="174" t="s">
        <v>22</v>
      </c>
      <c r="O4" s="174" t="s">
        <v>87</v>
      </c>
      <c r="P4" s="174" t="s">
        <v>84</v>
      </c>
      <c r="Q4" s="251" t="s">
        <v>1</v>
      </c>
      <c r="S4" s="143"/>
    </row>
    <row r="5" spans="1:19">
      <c r="A5" s="101" t="s">
        <v>60</v>
      </c>
      <c r="B5" s="320">
        <v>22700</v>
      </c>
      <c r="C5" s="321">
        <v>11444</v>
      </c>
      <c r="D5" s="321">
        <v>65353</v>
      </c>
      <c r="E5" s="321">
        <v>3208</v>
      </c>
      <c r="F5" s="321">
        <v>12469</v>
      </c>
      <c r="G5" s="321">
        <v>7793</v>
      </c>
      <c r="H5" s="321">
        <v>7799</v>
      </c>
      <c r="I5" s="321">
        <v>3444</v>
      </c>
      <c r="J5" s="321">
        <v>6305</v>
      </c>
      <c r="K5" s="321">
        <v>11174</v>
      </c>
      <c r="L5" s="321">
        <v>10171</v>
      </c>
      <c r="M5" s="321">
        <v>1916</v>
      </c>
      <c r="N5" s="321">
        <v>2653</v>
      </c>
      <c r="O5" s="321">
        <v>10445</v>
      </c>
      <c r="P5" s="321">
        <v>19476</v>
      </c>
      <c r="Q5" s="322">
        <f t="shared" ref="Q5:Q16" si="0">SUM(B5:P5)</f>
        <v>196350</v>
      </c>
    </row>
    <row r="6" spans="1:19">
      <c r="A6" s="101" t="s">
        <v>61</v>
      </c>
      <c r="B6" s="321">
        <v>21926</v>
      </c>
      <c r="C6" s="321">
        <v>10607</v>
      </c>
      <c r="D6" s="321">
        <v>63056</v>
      </c>
      <c r="E6" s="321">
        <v>3153</v>
      </c>
      <c r="F6" s="321">
        <v>11817</v>
      </c>
      <c r="G6" s="321">
        <v>7582</v>
      </c>
      <c r="H6" s="321">
        <v>7135</v>
      </c>
      <c r="I6" s="321">
        <v>3537</v>
      </c>
      <c r="J6" s="321">
        <v>6890</v>
      </c>
      <c r="K6" s="321">
        <v>10253</v>
      </c>
      <c r="L6" s="321">
        <v>9694</v>
      </c>
      <c r="M6" s="321">
        <v>2020</v>
      </c>
      <c r="N6" s="321">
        <v>2592</v>
      </c>
      <c r="O6" s="321">
        <v>9843</v>
      </c>
      <c r="P6" s="321">
        <v>19405</v>
      </c>
      <c r="Q6" s="322">
        <f t="shared" si="0"/>
        <v>189510</v>
      </c>
    </row>
    <row r="7" spans="1:19">
      <c r="A7" s="101" t="s">
        <v>62</v>
      </c>
      <c r="B7" s="321">
        <v>25963</v>
      </c>
      <c r="C7" s="321">
        <v>12749</v>
      </c>
      <c r="D7" s="321">
        <v>73530</v>
      </c>
      <c r="E7" s="321">
        <v>4229</v>
      </c>
      <c r="F7" s="321">
        <v>13909</v>
      </c>
      <c r="G7" s="321">
        <v>9432</v>
      </c>
      <c r="H7" s="321">
        <v>8646</v>
      </c>
      <c r="I7" s="321">
        <v>4016</v>
      </c>
      <c r="J7" s="321">
        <v>7435</v>
      </c>
      <c r="K7" s="321">
        <v>13086</v>
      </c>
      <c r="L7" s="321">
        <v>10865</v>
      </c>
      <c r="M7" s="321">
        <v>2304</v>
      </c>
      <c r="N7" s="321">
        <v>2834</v>
      </c>
      <c r="O7" s="321">
        <v>11801</v>
      </c>
      <c r="P7" s="321">
        <v>22243</v>
      </c>
      <c r="Q7" s="322">
        <f t="shared" si="0"/>
        <v>223042</v>
      </c>
    </row>
    <row r="8" spans="1:19">
      <c r="A8" s="101" t="s">
        <v>63</v>
      </c>
      <c r="B8" s="321">
        <v>23885</v>
      </c>
      <c r="C8" s="321">
        <v>12341</v>
      </c>
      <c r="D8" s="321">
        <v>71481</v>
      </c>
      <c r="E8" s="321">
        <v>2472</v>
      </c>
      <c r="F8" s="321">
        <v>13440</v>
      </c>
      <c r="G8" s="321">
        <v>9276</v>
      </c>
      <c r="H8" s="321">
        <v>8281</v>
      </c>
      <c r="I8" s="321">
        <v>3849</v>
      </c>
      <c r="J8" s="321">
        <v>7190</v>
      </c>
      <c r="K8" s="321">
        <v>11334</v>
      </c>
      <c r="L8" s="321">
        <v>10470</v>
      </c>
      <c r="M8" s="321">
        <v>2332</v>
      </c>
      <c r="N8" s="321">
        <v>2357</v>
      </c>
      <c r="O8" s="321">
        <v>10335</v>
      </c>
      <c r="P8" s="321">
        <v>20355</v>
      </c>
      <c r="Q8" s="322">
        <f t="shared" si="0"/>
        <v>209398</v>
      </c>
    </row>
    <row r="9" spans="1:19">
      <c r="A9" s="101" t="s">
        <v>64</v>
      </c>
      <c r="B9" s="321">
        <v>19179</v>
      </c>
      <c r="C9" s="321">
        <v>10023</v>
      </c>
      <c r="D9" s="321">
        <v>50993</v>
      </c>
      <c r="E9" s="321">
        <v>3407</v>
      </c>
      <c r="F9" s="321">
        <v>10804</v>
      </c>
      <c r="G9" s="321">
        <v>7452</v>
      </c>
      <c r="H9" s="321">
        <v>6658</v>
      </c>
      <c r="I9" s="321">
        <v>3341</v>
      </c>
      <c r="J9" s="321">
        <v>5557</v>
      </c>
      <c r="K9" s="321">
        <v>9836</v>
      </c>
      <c r="L9" s="321">
        <v>8880</v>
      </c>
      <c r="M9" s="321">
        <v>1969</v>
      </c>
      <c r="N9" s="321">
        <v>2002</v>
      </c>
      <c r="O9" s="321">
        <v>9084</v>
      </c>
      <c r="P9" s="321">
        <v>17321</v>
      </c>
      <c r="Q9" s="322">
        <f t="shared" si="0"/>
        <v>166506</v>
      </c>
    </row>
    <row r="10" spans="1:19">
      <c r="A10" s="101" t="s">
        <v>65</v>
      </c>
      <c r="B10" s="321">
        <v>21109</v>
      </c>
      <c r="C10" s="321">
        <v>10677</v>
      </c>
      <c r="D10" s="321">
        <v>55356</v>
      </c>
      <c r="E10" s="323">
        <v>74</v>
      </c>
      <c r="F10" s="321">
        <v>11095</v>
      </c>
      <c r="G10" s="321">
        <v>7982</v>
      </c>
      <c r="H10" s="321">
        <v>7380</v>
      </c>
      <c r="I10" s="321">
        <v>3340</v>
      </c>
      <c r="J10" s="321">
        <v>6293</v>
      </c>
      <c r="K10" s="321">
        <v>9904</v>
      </c>
      <c r="L10" s="321">
        <v>9297</v>
      </c>
      <c r="M10" s="321">
        <v>1979</v>
      </c>
      <c r="N10" s="321">
        <v>2216</v>
      </c>
      <c r="O10" s="321">
        <v>9030</v>
      </c>
      <c r="P10" s="321">
        <v>18177</v>
      </c>
      <c r="Q10" s="322">
        <f t="shared" si="0"/>
        <v>173909</v>
      </c>
    </row>
    <row r="11" spans="1:19">
      <c r="A11" s="101" t="s">
        <v>66</v>
      </c>
      <c r="B11" s="321">
        <v>19036</v>
      </c>
      <c r="C11" s="321">
        <v>4069</v>
      </c>
      <c r="D11" s="321">
        <v>54420</v>
      </c>
      <c r="E11" s="323">
        <v>88</v>
      </c>
      <c r="F11" s="321">
        <v>10315</v>
      </c>
      <c r="G11" s="321">
        <v>8524</v>
      </c>
      <c r="H11" s="321">
        <v>6943</v>
      </c>
      <c r="I11" s="321">
        <v>2937</v>
      </c>
      <c r="J11" s="321">
        <v>6917</v>
      </c>
      <c r="K11" s="321">
        <v>8481</v>
      </c>
      <c r="L11" s="321">
        <v>3773</v>
      </c>
      <c r="M11" s="321">
        <v>2169</v>
      </c>
      <c r="N11" s="321">
        <v>2045</v>
      </c>
      <c r="O11" s="321">
        <v>8090</v>
      </c>
      <c r="P11" s="321">
        <v>6376</v>
      </c>
      <c r="Q11" s="322">
        <f t="shared" si="0"/>
        <v>144183</v>
      </c>
    </row>
    <row r="12" spans="1:19">
      <c r="A12" s="101" t="s">
        <v>67</v>
      </c>
      <c r="B12" s="321">
        <v>8634</v>
      </c>
      <c r="C12" s="321">
        <v>12406</v>
      </c>
      <c r="D12" s="321">
        <v>22879</v>
      </c>
      <c r="E12" s="321">
        <v>2006</v>
      </c>
      <c r="F12" s="321">
        <v>4357</v>
      </c>
      <c r="G12" s="321">
        <v>3276</v>
      </c>
      <c r="H12" s="321">
        <v>2574</v>
      </c>
      <c r="I12" s="321">
        <v>1256</v>
      </c>
      <c r="J12" s="321">
        <v>2686</v>
      </c>
      <c r="K12" s="321">
        <v>3499</v>
      </c>
      <c r="L12" s="321">
        <v>11002</v>
      </c>
      <c r="M12" s="321">
        <v>803</v>
      </c>
      <c r="N12" s="321">
        <v>819</v>
      </c>
      <c r="O12" s="321">
        <v>1608</v>
      </c>
      <c r="P12" s="321">
        <v>18729</v>
      </c>
      <c r="Q12" s="322">
        <f t="shared" si="0"/>
        <v>96534</v>
      </c>
    </row>
    <row r="13" spans="1:19">
      <c r="A13" s="101" t="s">
        <v>68</v>
      </c>
      <c r="B13" s="321">
        <v>21376</v>
      </c>
      <c r="C13" s="321">
        <v>12024</v>
      </c>
      <c r="D13" s="321">
        <v>61503</v>
      </c>
      <c r="E13" s="321">
        <v>3952</v>
      </c>
      <c r="F13" s="321">
        <v>12264</v>
      </c>
      <c r="G13" s="321">
        <v>8654</v>
      </c>
      <c r="H13" s="321">
        <v>7235</v>
      </c>
      <c r="I13" s="321">
        <v>3556</v>
      </c>
      <c r="J13" s="321">
        <v>6525</v>
      </c>
      <c r="K13" s="321">
        <v>11959</v>
      </c>
      <c r="L13" s="321">
        <v>10305</v>
      </c>
      <c r="M13" s="321">
        <v>2198</v>
      </c>
      <c r="N13" s="321">
        <v>2549</v>
      </c>
      <c r="O13" s="321">
        <v>9734</v>
      </c>
      <c r="P13" s="321">
        <v>19033</v>
      </c>
      <c r="Q13" s="322">
        <f t="shared" si="0"/>
        <v>192867</v>
      </c>
    </row>
    <row r="14" spans="1:19">
      <c r="A14" s="101" t="s">
        <v>69</v>
      </c>
      <c r="B14" s="321">
        <v>23065</v>
      </c>
      <c r="C14" s="321">
        <v>12995</v>
      </c>
      <c r="D14" s="321">
        <v>72047</v>
      </c>
      <c r="E14" s="321">
        <v>4120</v>
      </c>
      <c r="F14" s="321">
        <v>12480</v>
      </c>
      <c r="G14" s="321">
        <v>9445</v>
      </c>
      <c r="H14" s="321">
        <v>8110</v>
      </c>
      <c r="I14" s="321">
        <v>3806</v>
      </c>
      <c r="J14" s="321">
        <v>7908</v>
      </c>
      <c r="K14" s="321">
        <v>12841</v>
      </c>
      <c r="L14" s="321">
        <v>11612</v>
      </c>
      <c r="M14" s="321">
        <v>2164</v>
      </c>
      <c r="N14" s="321">
        <v>2913</v>
      </c>
      <c r="O14" s="321">
        <v>11207</v>
      </c>
      <c r="P14" s="321">
        <v>20551</v>
      </c>
      <c r="Q14" s="322">
        <f t="shared" si="0"/>
        <v>215264</v>
      </c>
      <c r="S14" s="9"/>
    </row>
    <row r="15" spans="1:19">
      <c r="A15" s="101" t="s">
        <v>70</v>
      </c>
      <c r="B15" s="321">
        <v>23931</v>
      </c>
      <c r="C15" s="321">
        <v>12596</v>
      </c>
      <c r="D15" s="321">
        <v>69810</v>
      </c>
      <c r="E15" s="321">
        <v>3409</v>
      </c>
      <c r="F15" s="321">
        <v>13356</v>
      </c>
      <c r="G15" s="321">
        <v>9552</v>
      </c>
      <c r="H15" s="321">
        <v>8620</v>
      </c>
      <c r="I15" s="321">
        <v>3659</v>
      </c>
      <c r="J15" s="321">
        <v>7917</v>
      </c>
      <c r="K15" s="321">
        <v>13281</v>
      </c>
      <c r="L15" s="321">
        <v>11404</v>
      </c>
      <c r="M15" s="321">
        <v>2358</v>
      </c>
      <c r="N15" s="321">
        <v>2993</v>
      </c>
      <c r="O15" s="321">
        <v>11123</v>
      </c>
      <c r="P15" s="321">
        <v>21088</v>
      </c>
      <c r="Q15" s="322">
        <f t="shared" si="0"/>
        <v>215097</v>
      </c>
    </row>
    <row r="16" spans="1:19">
      <c r="A16" s="101" t="s">
        <v>71</v>
      </c>
      <c r="B16" s="321">
        <v>22091</v>
      </c>
      <c r="C16" s="321">
        <v>11523</v>
      </c>
      <c r="D16" s="321">
        <v>63867</v>
      </c>
      <c r="E16" s="321">
        <v>3430</v>
      </c>
      <c r="F16" s="321">
        <v>11457</v>
      </c>
      <c r="G16" s="321">
        <v>8787</v>
      </c>
      <c r="H16" s="321">
        <v>8208</v>
      </c>
      <c r="I16" s="321">
        <v>3554</v>
      </c>
      <c r="J16" s="321">
        <v>6825</v>
      </c>
      <c r="K16" s="321">
        <v>11670</v>
      </c>
      <c r="L16" s="321">
        <v>8732</v>
      </c>
      <c r="M16" s="321">
        <v>1913</v>
      </c>
      <c r="N16" s="321">
        <v>2486</v>
      </c>
      <c r="O16" s="321">
        <v>9801</v>
      </c>
      <c r="P16" s="321">
        <v>18080</v>
      </c>
      <c r="Q16" s="322">
        <f t="shared" si="0"/>
        <v>192424</v>
      </c>
    </row>
    <row r="17" spans="1:17" ht="17.399999999999999" customHeight="1">
      <c r="A17" s="252" t="s">
        <v>284</v>
      </c>
      <c r="B17" s="324">
        <f t="shared" ref="B17:Q17" si="1">SUM(B5:B16)</f>
        <v>252895</v>
      </c>
      <c r="C17" s="324">
        <f t="shared" si="1"/>
        <v>133454</v>
      </c>
      <c r="D17" s="324">
        <f t="shared" si="1"/>
        <v>724295</v>
      </c>
      <c r="E17" s="324">
        <f t="shared" si="1"/>
        <v>33548</v>
      </c>
      <c r="F17" s="324">
        <f t="shared" si="1"/>
        <v>137763</v>
      </c>
      <c r="G17" s="324">
        <f t="shared" si="1"/>
        <v>97755</v>
      </c>
      <c r="H17" s="324">
        <f t="shared" si="1"/>
        <v>87589</v>
      </c>
      <c r="I17" s="324">
        <f t="shared" si="1"/>
        <v>40295</v>
      </c>
      <c r="J17" s="324">
        <f t="shared" si="1"/>
        <v>78448</v>
      </c>
      <c r="K17" s="324">
        <f t="shared" si="1"/>
        <v>127318</v>
      </c>
      <c r="L17" s="324">
        <f t="shared" si="1"/>
        <v>116205</v>
      </c>
      <c r="M17" s="324">
        <f t="shared" si="1"/>
        <v>24125</v>
      </c>
      <c r="N17" s="324">
        <f t="shared" si="1"/>
        <v>28459</v>
      </c>
      <c r="O17" s="324">
        <f t="shared" si="1"/>
        <v>112101</v>
      </c>
      <c r="P17" s="324">
        <f t="shared" si="1"/>
        <v>220834</v>
      </c>
      <c r="Q17" s="325">
        <f t="shared" si="1"/>
        <v>2215084</v>
      </c>
    </row>
    <row r="21" spans="1:17">
      <c r="P21" s="9"/>
    </row>
  </sheetData>
  <mergeCells count="1">
    <mergeCell ref="A2:Q2"/>
  </mergeCells>
  <printOptions horizontalCentered="1"/>
  <pageMargins left="0.78740157480314965" right="0.19685039370078741" top="0.78740157480314965" bottom="0.51181102362204722" header="0.51181102362204722" footer="0.51181102362204722"/>
  <pageSetup paperSize="9" scale="98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1"/>
  <sheetViews>
    <sheetView zoomScaleNormal="100" zoomScaleSheetLayoutView="85" workbookViewId="0">
      <selection activeCell="U11" sqref="U11"/>
    </sheetView>
  </sheetViews>
  <sheetFormatPr baseColWidth="10" defaultRowHeight="13.2"/>
  <cols>
    <col min="1" max="1" width="13" style="134" customWidth="1"/>
    <col min="2" max="5" width="10" style="134" customWidth="1"/>
    <col min="6" max="11" width="11.5546875" style="134"/>
    <col min="12" max="12" width="11.5546875" style="134" customWidth="1"/>
    <col min="13" max="16384" width="11.5546875" style="134"/>
  </cols>
  <sheetData>
    <row r="1" spans="1:12" ht="15.6">
      <c r="A1" s="443" t="s">
        <v>283</v>
      </c>
      <c r="B1" s="443"/>
      <c r="C1" s="443"/>
      <c r="D1" s="443"/>
      <c r="E1" s="443"/>
      <c r="F1" s="443"/>
      <c r="G1" s="443"/>
      <c r="H1" s="443"/>
      <c r="I1" s="443"/>
      <c r="J1" s="443"/>
      <c r="K1" s="443"/>
      <c r="L1" s="443"/>
    </row>
    <row r="2" spans="1:12" ht="36.75" customHeight="1"/>
    <row r="3" spans="1:12">
      <c r="A3" s="444" t="s">
        <v>265</v>
      </c>
      <c r="B3" s="447" t="s">
        <v>266</v>
      </c>
      <c r="C3" s="447"/>
      <c r="D3" s="447"/>
      <c r="E3" s="448"/>
      <c r="G3" s="449" t="s">
        <v>267</v>
      </c>
      <c r="H3" s="450"/>
      <c r="I3" s="450"/>
      <c r="J3" s="450"/>
      <c r="K3" s="450"/>
      <c r="L3" s="451"/>
    </row>
    <row r="4" spans="1:12">
      <c r="A4" s="445"/>
      <c r="B4" s="452" t="s">
        <v>268</v>
      </c>
      <c r="C4" s="453"/>
      <c r="D4" s="456" t="s">
        <v>269</v>
      </c>
      <c r="E4" s="457"/>
      <c r="G4" s="460" t="s">
        <v>270</v>
      </c>
      <c r="H4" s="460"/>
      <c r="I4" s="460"/>
      <c r="J4" s="460"/>
      <c r="K4" s="198"/>
      <c r="L4" s="198"/>
    </row>
    <row r="5" spans="1:12" ht="15">
      <c r="A5" s="445"/>
      <c r="B5" s="454"/>
      <c r="C5" s="455"/>
      <c r="D5" s="458"/>
      <c r="E5" s="459"/>
      <c r="G5" s="461" t="s">
        <v>271</v>
      </c>
      <c r="H5" s="461"/>
      <c r="I5" s="210">
        <v>2906</v>
      </c>
      <c r="J5" s="211" t="s">
        <v>272</v>
      </c>
      <c r="K5" s="198"/>
      <c r="L5" s="198"/>
    </row>
    <row r="6" spans="1:12" ht="15" customHeight="1">
      <c r="A6" s="445"/>
      <c r="B6" s="439" t="s">
        <v>273</v>
      </c>
      <c r="C6" s="439" t="s">
        <v>274</v>
      </c>
      <c r="D6" s="439" t="s">
        <v>273</v>
      </c>
      <c r="E6" s="441" t="s">
        <v>274</v>
      </c>
      <c r="G6" s="461" t="s">
        <v>275</v>
      </c>
      <c r="H6" s="461"/>
      <c r="I6" s="210">
        <v>4675</v>
      </c>
      <c r="J6" s="212">
        <f t="shared" ref="J6:J11" si="0">+(I6-I5)/I5</f>
        <v>0.60874053682037166</v>
      </c>
      <c r="K6" s="198"/>
      <c r="L6" s="198"/>
    </row>
    <row r="7" spans="1:12" ht="15">
      <c r="A7" s="446"/>
      <c r="B7" s="440"/>
      <c r="C7" s="440"/>
      <c r="D7" s="440"/>
      <c r="E7" s="442"/>
      <c r="G7" s="461" t="s">
        <v>276</v>
      </c>
      <c r="H7" s="461"/>
      <c r="I7" s="210">
        <v>5169</v>
      </c>
      <c r="J7" s="212">
        <f t="shared" si="0"/>
        <v>0.10566844919786096</v>
      </c>
      <c r="K7" s="198"/>
      <c r="L7" s="198"/>
    </row>
    <row r="8" spans="1:12" ht="13.5" customHeight="1">
      <c r="A8" s="259" t="s">
        <v>216</v>
      </c>
      <c r="B8" s="267">
        <v>44929</v>
      </c>
      <c r="C8" s="267">
        <v>371366</v>
      </c>
      <c r="D8" s="268"/>
      <c r="E8" s="269">
        <v>21174</v>
      </c>
      <c r="G8" s="461" t="s">
        <v>341</v>
      </c>
      <c r="H8" s="461"/>
      <c r="I8" s="213">
        <v>5571</v>
      </c>
      <c r="J8" s="212">
        <f t="shared" si="0"/>
        <v>7.7771329077190948E-2</v>
      </c>
      <c r="K8" s="198"/>
      <c r="L8" s="198"/>
    </row>
    <row r="9" spans="1:12" ht="13.5" customHeight="1">
      <c r="A9" s="199" t="s">
        <v>217</v>
      </c>
      <c r="B9" s="270">
        <v>42553</v>
      </c>
      <c r="C9" s="270">
        <v>353219</v>
      </c>
      <c r="D9" s="271"/>
      <c r="E9" s="272">
        <v>24449</v>
      </c>
      <c r="G9" s="463" t="s">
        <v>278</v>
      </c>
      <c r="H9" s="463"/>
      <c r="I9" s="213">
        <v>6809</v>
      </c>
      <c r="J9" s="214">
        <f t="shared" si="0"/>
        <v>0.22222222222222221</v>
      </c>
      <c r="K9" s="198"/>
      <c r="L9" s="198"/>
    </row>
    <row r="10" spans="1:12" ht="13.5" customHeight="1">
      <c r="A10" s="199" t="s">
        <v>218</v>
      </c>
      <c r="B10" s="270">
        <v>47407</v>
      </c>
      <c r="C10" s="270">
        <v>386778</v>
      </c>
      <c r="D10" s="271"/>
      <c r="E10" s="272">
        <v>15768</v>
      </c>
      <c r="G10" s="463" t="s">
        <v>335</v>
      </c>
      <c r="H10" s="463"/>
      <c r="I10" s="213">
        <v>7300</v>
      </c>
      <c r="J10" s="214">
        <f t="shared" si="0"/>
        <v>7.2110442061976796E-2</v>
      </c>
      <c r="K10" s="198"/>
      <c r="L10" s="198"/>
    </row>
    <row r="11" spans="1:12" ht="15.75" customHeight="1">
      <c r="A11" s="200" t="s">
        <v>79</v>
      </c>
      <c r="B11" s="273">
        <v>134889</v>
      </c>
      <c r="C11" s="273">
        <v>1111363</v>
      </c>
      <c r="D11" s="273"/>
      <c r="E11" s="274">
        <v>68927</v>
      </c>
      <c r="G11" s="463" t="s">
        <v>336</v>
      </c>
      <c r="H11" s="463"/>
      <c r="I11" s="213">
        <v>8114</v>
      </c>
      <c r="J11" s="214">
        <f t="shared" si="0"/>
        <v>0.11150684931506849</v>
      </c>
      <c r="K11" s="198"/>
      <c r="L11" s="198"/>
    </row>
    <row r="12" spans="1:12" ht="13.5" customHeight="1">
      <c r="A12" s="199" t="s">
        <v>219</v>
      </c>
      <c r="B12" s="270">
        <v>43107</v>
      </c>
      <c r="C12" s="270">
        <v>345132</v>
      </c>
      <c r="D12" s="275">
        <v>1293</v>
      </c>
      <c r="E12" s="272">
        <v>18328</v>
      </c>
      <c r="G12" s="198"/>
      <c r="H12" s="198"/>
      <c r="I12" s="198"/>
      <c r="J12" s="198"/>
      <c r="K12" s="198"/>
      <c r="L12" s="198"/>
    </row>
    <row r="13" spans="1:12" ht="13.5" customHeight="1">
      <c r="A13" s="199" t="s">
        <v>220</v>
      </c>
      <c r="B13" s="270">
        <v>40384</v>
      </c>
      <c r="C13" s="270">
        <v>301500</v>
      </c>
      <c r="D13" s="275">
        <v>1322</v>
      </c>
      <c r="E13" s="272">
        <v>12021</v>
      </c>
      <c r="G13" s="198"/>
      <c r="H13" s="198"/>
      <c r="I13" s="198"/>
      <c r="J13" s="198"/>
      <c r="K13" s="198"/>
      <c r="L13" s="198"/>
    </row>
    <row r="14" spans="1:12" ht="13.5" customHeight="1">
      <c r="A14" s="199" t="s">
        <v>221</v>
      </c>
      <c r="B14" s="270">
        <v>39447</v>
      </c>
      <c r="C14" s="270">
        <v>299522</v>
      </c>
      <c r="D14" s="270">
        <v>1224</v>
      </c>
      <c r="E14" s="276">
        <v>11920</v>
      </c>
      <c r="G14" s="198"/>
      <c r="H14" s="198"/>
      <c r="I14" s="198"/>
      <c r="J14" s="198"/>
      <c r="K14" s="198"/>
      <c r="L14" s="198"/>
    </row>
    <row r="15" spans="1:12" ht="15.75" customHeight="1">
      <c r="A15" s="201" t="s">
        <v>80</v>
      </c>
      <c r="B15" s="273">
        <v>122938</v>
      </c>
      <c r="C15" s="273">
        <v>946154</v>
      </c>
      <c r="D15" s="273">
        <v>3839</v>
      </c>
      <c r="E15" s="274">
        <v>42269</v>
      </c>
      <c r="G15" s="449" t="s">
        <v>277</v>
      </c>
      <c r="H15" s="450"/>
      <c r="I15" s="450"/>
      <c r="J15" s="450"/>
      <c r="K15" s="450"/>
      <c r="L15" s="451"/>
    </row>
    <row r="16" spans="1:12" ht="13.5" customHeight="1">
      <c r="A16" s="199" t="s">
        <v>213</v>
      </c>
      <c r="B16" s="270">
        <v>38717</v>
      </c>
      <c r="C16" s="270">
        <v>297306</v>
      </c>
      <c r="D16" s="270">
        <v>1025</v>
      </c>
      <c r="E16" s="276">
        <v>9747</v>
      </c>
      <c r="G16" s="462" t="s">
        <v>337</v>
      </c>
      <c r="H16" s="462"/>
      <c r="I16" s="462"/>
      <c r="J16" s="462"/>
      <c r="K16" s="462"/>
      <c r="L16" s="462"/>
    </row>
    <row r="17" spans="1:18" ht="13.5" customHeight="1">
      <c r="A17" s="199" t="s">
        <v>222</v>
      </c>
      <c r="B17" s="270">
        <v>34433</v>
      </c>
      <c r="C17" s="270">
        <v>255751</v>
      </c>
      <c r="D17" s="270">
        <v>29870</v>
      </c>
      <c r="E17" s="276">
        <v>48680</v>
      </c>
      <c r="G17" s="462"/>
      <c r="H17" s="462"/>
      <c r="I17" s="462"/>
      <c r="J17" s="462"/>
      <c r="K17" s="462"/>
      <c r="L17" s="462"/>
    </row>
    <row r="18" spans="1:18" ht="13.5" customHeight="1">
      <c r="A18" s="199" t="s">
        <v>223</v>
      </c>
      <c r="B18" s="270">
        <v>45931</v>
      </c>
      <c r="C18" s="270">
        <v>354477</v>
      </c>
      <c r="D18" s="270">
        <v>1851</v>
      </c>
      <c r="E18" s="276">
        <v>13889</v>
      </c>
      <c r="G18" s="462"/>
      <c r="H18" s="462"/>
      <c r="I18" s="462"/>
      <c r="J18" s="462"/>
      <c r="K18" s="462"/>
      <c r="L18" s="462"/>
    </row>
    <row r="19" spans="1:18" ht="15.75" customHeight="1">
      <c r="A19" s="201" t="s">
        <v>81</v>
      </c>
      <c r="B19" s="273">
        <v>119081</v>
      </c>
      <c r="C19" s="273">
        <v>907534</v>
      </c>
      <c r="D19" s="273">
        <v>32746</v>
      </c>
      <c r="E19" s="274">
        <v>72316</v>
      </c>
      <c r="G19" s="462"/>
      <c r="H19" s="462"/>
      <c r="I19" s="462"/>
      <c r="J19" s="462"/>
      <c r="K19" s="462"/>
      <c r="L19" s="462"/>
    </row>
    <row r="20" spans="1:18" ht="13.5" customHeight="1">
      <c r="A20" s="199" t="s">
        <v>224</v>
      </c>
      <c r="B20" s="270">
        <v>51720</v>
      </c>
      <c r="C20" s="270">
        <v>412232</v>
      </c>
      <c r="D20" s="270">
        <v>3468</v>
      </c>
      <c r="E20" s="276">
        <v>17737</v>
      </c>
      <c r="G20" s="462"/>
      <c r="H20" s="462"/>
      <c r="I20" s="462"/>
      <c r="J20" s="462"/>
      <c r="K20" s="462"/>
      <c r="L20" s="462"/>
      <c r="N20" s="202"/>
      <c r="O20" s="202"/>
      <c r="P20" s="202"/>
      <c r="Q20" s="202"/>
      <c r="R20" s="202"/>
    </row>
    <row r="21" spans="1:18" ht="13.5" customHeight="1">
      <c r="A21" s="199" t="s">
        <v>225</v>
      </c>
      <c r="B21" s="270">
        <v>51185</v>
      </c>
      <c r="C21" s="270">
        <v>396105</v>
      </c>
      <c r="D21" s="270">
        <v>15793</v>
      </c>
      <c r="E21" s="276">
        <v>38470</v>
      </c>
      <c r="G21" s="462"/>
      <c r="H21" s="462"/>
      <c r="I21" s="462"/>
      <c r="J21" s="462"/>
      <c r="K21" s="462"/>
      <c r="L21" s="462"/>
      <c r="M21" s="246"/>
      <c r="N21" s="202"/>
      <c r="O21" s="202"/>
      <c r="P21" s="202"/>
      <c r="Q21" s="202"/>
      <c r="R21" s="202"/>
    </row>
    <row r="22" spans="1:18" ht="13.5" customHeight="1">
      <c r="A22" s="199" t="s">
        <v>226</v>
      </c>
      <c r="B22" s="270">
        <v>47410</v>
      </c>
      <c r="C22" s="270">
        <v>382508</v>
      </c>
      <c r="D22" s="270">
        <v>3514</v>
      </c>
      <c r="E22" s="276">
        <v>27434</v>
      </c>
      <c r="G22" s="462"/>
      <c r="H22" s="462"/>
      <c r="I22" s="462"/>
      <c r="J22" s="462"/>
      <c r="K22" s="462"/>
      <c r="L22" s="462"/>
      <c r="M22" s="246"/>
      <c r="N22" s="202"/>
      <c r="O22" s="202"/>
      <c r="P22" s="202"/>
      <c r="Q22" s="202"/>
      <c r="R22" s="202"/>
    </row>
    <row r="23" spans="1:18" ht="15.75" customHeight="1">
      <c r="A23" s="203" t="s">
        <v>82</v>
      </c>
      <c r="B23" s="273">
        <v>150315</v>
      </c>
      <c r="C23" s="273">
        <v>1190845</v>
      </c>
      <c r="D23" s="273">
        <v>22775</v>
      </c>
      <c r="E23" s="274">
        <v>83641</v>
      </c>
      <c r="G23" s="462"/>
      <c r="H23" s="462"/>
      <c r="I23" s="462"/>
      <c r="J23" s="462"/>
      <c r="K23" s="462"/>
      <c r="L23" s="462"/>
      <c r="M23" s="246"/>
      <c r="N23" s="202"/>
      <c r="O23" s="202"/>
      <c r="P23" s="202"/>
      <c r="Q23" s="202"/>
      <c r="R23" s="202"/>
    </row>
    <row r="24" spans="1:18" ht="21.75" customHeight="1">
      <c r="A24" s="204" t="s">
        <v>215</v>
      </c>
      <c r="B24" s="278">
        <v>527223</v>
      </c>
      <c r="C24" s="278">
        <v>4155896</v>
      </c>
      <c r="D24" s="224">
        <v>59360</v>
      </c>
      <c r="E24" s="260">
        <v>267153</v>
      </c>
      <c r="G24" s="462"/>
      <c r="H24" s="462"/>
      <c r="I24" s="462"/>
      <c r="J24" s="462"/>
      <c r="K24" s="462"/>
      <c r="L24" s="462"/>
      <c r="M24" s="246"/>
      <c r="N24" s="202"/>
      <c r="O24" s="202"/>
      <c r="P24" s="202"/>
      <c r="Q24" s="202"/>
      <c r="R24" s="202"/>
    </row>
    <row r="25" spans="1:18">
      <c r="A25" s="205"/>
      <c r="B25" s="206"/>
      <c r="C25" s="206"/>
      <c r="D25" s="206"/>
      <c r="E25" s="261"/>
      <c r="G25" s="247"/>
      <c r="H25" s="247"/>
      <c r="I25" s="247"/>
      <c r="J25" s="247"/>
      <c r="K25" s="247"/>
      <c r="L25" s="247"/>
      <c r="M25" s="246"/>
      <c r="N25" s="202"/>
      <c r="O25" s="202"/>
      <c r="P25" s="202"/>
      <c r="Q25" s="202"/>
      <c r="R25" s="202"/>
    </row>
    <row r="26" spans="1:18">
      <c r="A26" s="207" t="s">
        <v>215</v>
      </c>
      <c r="B26" s="279">
        <v>664729</v>
      </c>
      <c r="C26" s="279">
        <v>6184749</v>
      </c>
      <c r="D26" s="280" t="s">
        <v>211</v>
      </c>
      <c r="E26" s="277">
        <v>124380</v>
      </c>
      <c r="G26" s="247"/>
      <c r="H26" s="247"/>
      <c r="I26" s="247"/>
      <c r="J26" s="247"/>
      <c r="K26" s="247"/>
      <c r="L26" s="247"/>
      <c r="M26" s="246"/>
      <c r="N26" s="202"/>
      <c r="O26" s="202"/>
      <c r="P26" s="202"/>
      <c r="Q26" s="202"/>
      <c r="R26" s="202"/>
    </row>
    <row r="27" spans="1:18" ht="20.25" customHeight="1">
      <c r="A27" s="208" t="s">
        <v>289</v>
      </c>
      <c r="B27" s="281">
        <f>+(B24-B26)/B26</f>
        <v>-0.20686023928548325</v>
      </c>
      <c r="C27" s="281">
        <f>+(C24-C26)/C26</f>
        <v>-0.32804128348620132</v>
      </c>
      <c r="D27" s="282"/>
      <c r="E27" s="283">
        <f>+(E24-E26)/E26</f>
        <v>1.1478774722624216</v>
      </c>
      <c r="G27" s="247"/>
      <c r="H27" s="247"/>
      <c r="I27" s="247"/>
      <c r="J27" s="247"/>
      <c r="K27" s="247"/>
      <c r="L27" s="247"/>
      <c r="M27" s="246"/>
      <c r="N27" s="202"/>
      <c r="O27" s="202"/>
      <c r="P27" s="202"/>
      <c r="Q27" s="202"/>
      <c r="R27" s="202"/>
    </row>
    <row r="28" spans="1:18" ht="21" customHeight="1">
      <c r="G28" s="247"/>
      <c r="H28" s="247"/>
      <c r="I28" s="247"/>
      <c r="J28" s="247"/>
      <c r="K28" s="247"/>
      <c r="L28" s="247"/>
      <c r="M28" s="246"/>
      <c r="N28" s="202"/>
      <c r="O28" s="202"/>
      <c r="P28" s="202"/>
      <c r="Q28" s="202"/>
      <c r="R28" s="202"/>
    </row>
    <row r="29" spans="1:18">
      <c r="G29" s="247"/>
      <c r="H29" s="247"/>
      <c r="I29" s="247"/>
      <c r="J29" s="247"/>
      <c r="K29" s="247"/>
      <c r="L29" s="247"/>
      <c r="M29" s="246"/>
      <c r="N29" s="202"/>
      <c r="O29" s="202"/>
      <c r="P29" s="202"/>
      <c r="Q29" s="202"/>
      <c r="R29" s="202"/>
    </row>
    <row r="30" spans="1:18">
      <c r="G30" s="247"/>
      <c r="H30" s="247"/>
      <c r="I30" s="247"/>
      <c r="J30" s="247"/>
      <c r="K30" s="247"/>
      <c r="L30" s="247"/>
      <c r="M30" s="246"/>
      <c r="N30" s="202"/>
      <c r="O30" s="202"/>
      <c r="P30" s="202"/>
      <c r="Q30" s="202"/>
      <c r="R30" s="202"/>
    </row>
    <row r="31" spans="1:18">
      <c r="G31" s="247"/>
      <c r="H31" s="247"/>
      <c r="I31" s="247"/>
      <c r="J31" s="247"/>
      <c r="K31" s="247"/>
      <c r="L31" s="247"/>
      <c r="M31" s="246"/>
      <c r="N31" s="202"/>
      <c r="O31" s="202"/>
      <c r="P31" s="202"/>
      <c r="Q31" s="202"/>
      <c r="R31" s="202"/>
    </row>
    <row r="32" spans="1:18">
      <c r="G32" s="209"/>
      <c r="H32" s="209"/>
      <c r="I32" s="209"/>
      <c r="J32" s="209"/>
      <c r="K32" s="209"/>
      <c r="L32" s="209"/>
      <c r="N32" s="202"/>
      <c r="O32" s="202"/>
      <c r="P32" s="202"/>
      <c r="Q32" s="202"/>
      <c r="R32" s="202"/>
    </row>
    <row r="33" spans="14:18">
      <c r="N33" s="202"/>
      <c r="O33" s="202"/>
      <c r="P33" s="202"/>
      <c r="Q33" s="202"/>
      <c r="R33" s="202"/>
    </row>
    <row r="34" spans="14:18">
      <c r="N34" s="202"/>
      <c r="O34" s="202"/>
      <c r="P34" s="202"/>
      <c r="Q34" s="202"/>
      <c r="R34" s="202"/>
    </row>
    <row r="35" spans="14:18">
      <c r="N35" s="202"/>
      <c r="O35" s="202"/>
      <c r="P35" s="202"/>
      <c r="Q35" s="202"/>
      <c r="R35" s="202"/>
    </row>
    <row r="36" spans="14:18">
      <c r="N36" s="202"/>
      <c r="O36" s="202"/>
      <c r="P36" s="202"/>
      <c r="Q36" s="202"/>
      <c r="R36" s="202"/>
    </row>
    <row r="37" spans="14:18">
      <c r="N37" s="202"/>
      <c r="O37" s="202"/>
      <c r="P37" s="202"/>
      <c r="Q37" s="202"/>
      <c r="R37" s="202"/>
    </row>
    <row r="38" spans="14:18">
      <c r="N38" s="202"/>
      <c r="O38" s="202"/>
      <c r="P38" s="202"/>
      <c r="Q38" s="202"/>
      <c r="R38" s="202"/>
    </row>
    <row r="39" spans="14:18">
      <c r="N39" s="202"/>
      <c r="O39" s="202"/>
      <c r="P39" s="202"/>
      <c r="Q39" s="202"/>
      <c r="R39" s="202"/>
    </row>
    <row r="40" spans="14:18">
      <c r="N40" s="202"/>
      <c r="O40" s="202"/>
      <c r="P40" s="202"/>
      <c r="Q40" s="202"/>
      <c r="R40" s="202"/>
    </row>
    <row r="41" spans="14:18">
      <c r="N41" s="202"/>
      <c r="O41" s="202"/>
      <c r="P41" s="202"/>
      <c r="Q41" s="202"/>
      <c r="R41" s="202"/>
    </row>
  </sheetData>
  <mergeCells count="20">
    <mergeCell ref="G16:L24"/>
    <mergeCell ref="G10:H10"/>
    <mergeCell ref="G8:H8"/>
    <mergeCell ref="G9:H9"/>
    <mergeCell ref="G11:H11"/>
    <mergeCell ref="G15:L15"/>
    <mergeCell ref="D6:D7"/>
    <mergeCell ref="E6:E7"/>
    <mergeCell ref="A1:L1"/>
    <mergeCell ref="A3:A7"/>
    <mergeCell ref="B3:E3"/>
    <mergeCell ref="G3:L3"/>
    <mergeCell ref="B4:C5"/>
    <mergeCell ref="D4:E5"/>
    <mergeCell ref="G4:J4"/>
    <mergeCell ref="G5:H5"/>
    <mergeCell ref="B6:B7"/>
    <mergeCell ref="C6:C7"/>
    <mergeCell ref="G6:H6"/>
    <mergeCell ref="G7:H7"/>
  </mergeCells>
  <printOptions horizontalCentered="1"/>
  <pageMargins left="0.59055118110236227" right="0.19685039370078741" top="0.59055118110236227" bottom="0.39370078740157483" header="0.51181102362204722" footer="0.19685039370078741"/>
  <pageSetup paperSize="9" scale="95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5"/>
  <sheetViews>
    <sheetView zoomScaleNormal="100" zoomScaleSheetLayoutView="85" workbookViewId="0">
      <selection activeCell="U11" sqref="U11"/>
    </sheetView>
  </sheetViews>
  <sheetFormatPr baseColWidth="10" defaultRowHeight="13.2"/>
  <cols>
    <col min="1" max="1" width="10" bestFit="1" customWidth="1"/>
    <col min="2" max="2" width="0.5546875" style="12" customWidth="1"/>
    <col min="3" max="3" width="13.5546875" bestFit="1" customWidth="1"/>
    <col min="4" max="4" width="10" style="12" bestFit="1" customWidth="1"/>
    <col min="5" max="5" width="0.5546875" style="12" customWidth="1"/>
    <col min="6" max="6" width="13.5546875" bestFit="1" customWidth="1"/>
    <col min="7" max="7" width="10" customWidth="1"/>
    <col min="8" max="8" width="0.5546875" style="12" customWidth="1"/>
    <col min="9" max="9" width="14.88671875" customWidth="1"/>
    <col min="10" max="10" width="0.5546875" style="12" customWidth="1"/>
    <col min="11" max="11" width="14.88671875" customWidth="1"/>
    <col min="12" max="12" width="10" customWidth="1"/>
    <col min="13" max="13" width="0.5546875" style="12" customWidth="1"/>
    <col min="15" max="15" width="10.109375" customWidth="1"/>
    <col min="16" max="16" width="6.33203125" bestFit="1" customWidth="1"/>
  </cols>
  <sheetData>
    <row r="1" spans="1:16" ht="15.6">
      <c r="A1" s="469" t="s">
        <v>285</v>
      </c>
      <c r="B1" s="469"/>
      <c r="C1" s="469"/>
      <c r="D1" s="469"/>
      <c r="E1" s="469"/>
      <c r="F1" s="469"/>
      <c r="G1" s="469"/>
      <c r="H1" s="469"/>
      <c r="I1" s="469"/>
      <c r="J1" s="469"/>
      <c r="K1" s="469"/>
      <c r="L1" s="469"/>
      <c r="M1" s="469"/>
      <c r="N1" s="469"/>
      <c r="O1" s="469"/>
      <c r="P1" s="469"/>
    </row>
    <row r="2" spans="1:16" ht="31.5" customHeight="1"/>
    <row r="3" spans="1:16" ht="38.25" customHeight="1">
      <c r="A3" s="471">
        <v>2022</v>
      </c>
      <c r="B3" s="466"/>
      <c r="C3" s="473" t="s">
        <v>73</v>
      </c>
      <c r="D3" s="474"/>
      <c r="E3" s="466"/>
      <c r="F3" s="475" t="s">
        <v>74</v>
      </c>
      <c r="G3" s="476"/>
      <c r="H3" s="466"/>
      <c r="I3" s="137" t="s">
        <v>75</v>
      </c>
      <c r="J3" s="466"/>
      <c r="K3" s="477" t="s">
        <v>76</v>
      </c>
      <c r="L3" s="478"/>
      <c r="M3" s="466"/>
      <c r="N3" s="464" t="s">
        <v>286</v>
      </c>
      <c r="O3" s="464"/>
      <c r="P3" s="465"/>
    </row>
    <row r="4" spans="1:16" ht="34.5" customHeight="1">
      <c r="A4" s="472"/>
      <c r="B4" s="467"/>
      <c r="C4" s="221" t="s">
        <v>212</v>
      </c>
      <c r="D4" s="221" t="s">
        <v>77</v>
      </c>
      <c r="E4" s="467"/>
      <c r="F4" s="221" t="s">
        <v>212</v>
      </c>
      <c r="G4" s="221" t="s">
        <v>77</v>
      </c>
      <c r="H4" s="467"/>
      <c r="I4" s="221" t="s">
        <v>78</v>
      </c>
      <c r="J4" s="467"/>
      <c r="K4" s="221" t="s">
        <v>78</v>
      </c>
      <c r="L4" s="221" t="s">
        <v>77</v>
      </c>
      <c r="M4" s="467"/>
      <c r="N4" s="222" t="s">
        <v>78</v>
      </c>
      <c r="O4" s="222" t="s">
        <v>77</v>
      </c>
      <c r="P4" s="223" t="s">
        <v>287</v>
      </c>
    </row>
    <row r="5" spans="1:16" ht="13.5" customHeight="1">
      <c r="A5" s="154" t="s">
        <v>216</v>
      </c>
      <c r="B5" s="467"/>
      <c r="C5" s="326">
        <v>2535</v>
      </c>
      <c r="D5" s="326">
        <v>740</v>
      </c>
      <c r="E5" s="467"/>
      <c r="F5" s="326">
        <v>2803</v>
      </c>
      <c r="G5" s="326">
        <v>1174</v>
      </c>
      <c r="H5" s="467"/>
      <c r="I5" s="326">
        <v>3705</v>
      </c>
      <c r="J5" s="467"/>
      <c r="K5" s="326">
        <v>9920</v>
      </c>
      <c r="L5" s="326">
        <v>815</v>
      </c>
      <c r="M5" s="467"/>
      <c r="N5" s="284">
        <v>548</v>
      </c>
      <c r="O5" s="284">
        <v>89</v>
      </c>
      <c r="P5" s="327"/>
    </row>
    <row r="6" spans="1:16" ht="13.5" customHeight="1">
      <c r="A6" s="154" t="s">
        <v>217</v>
      </c>
      <c r="B6" s="467"/>
      <c r="C6" s="326">
        <v>2513</v>
      </c>
      <c r="D6" s="326">
        <v>745</v>
      </c>
      <c r="E6" s="467"/>
      <c r="F6" s="326">
        <v>2606</v>
      </c>
      <c r="G6" s="326">
        <v>1189</v>
      </c>
      <c r="H6" s="467"/>
      <c r="I6" s="326">
        <v>4010</v>
      </c>
      <c r="J6" s="467"/>
      <c r="K6" s="326">
        <v>8788</v>
      </c>
      <c r="L6" s="326">
        <v>805</v>
      </c>
      <c r="M6" s="467"/>
      <c r="N6" s="284">
        <v>634</v>
      </c>
      <c r="O6" s="284">
        <v>63</v>
      </c>
      <c r="P6" s="327"/>
    </row>
    <row r="7" spans="1:16" ht="13.5" customHeight="1">
      <c r="A7" s="154" t="s">
        <v>218</v>
      </c>
      <c r="B7" s="467"/>
      <c r="C7" s="326">
        <v>2488</v>
      </c>
      <c r="D7" s="326">
        <v>726</v>
      </c>
      <c r="E7" s="467"/>
      <c r="F7" s="326">
        <v>2490</v>
      </c>
      <c r="G7" s="326">
        <v>1220</v>
      </c>
      <c r="H7" s="467"/>
      <c r="I7" s="326">
        <v>5309</v>
      </c>
      <c r="J7" s="467"/>
      <c r="K7" s="326">
        <v>11345</v>
      </c>
      <c r="L7" s="326">
        <v>845</v>
      </c>
      <c r="M7" s="467"/>
      <c r="N7" s="284">
        <v>529</v>
      </c>
      <c r="O7" s="284">
        <v>55</v>
      </c>
      <c r="P7" s="327"/>
    </row>
    <row r="8" spans="1:16" ht="15.75" customHeight="1">
      <c r="A8" s="138" t="s">
        <v>79</v>
      </c>
      <c r="B8" s="467"/>
      <c r="C8" s="328">
        <v>7536</v>
      </c>
      <c r="D8" s="328">
        <v>1225</v>
      </c>
      <c r="E8" s="467"/>
      <c r="F8" s="328">
        <v>7899</v>
      </c>
      <c r="G8" s="328">
        <v>2139</v>
      </c>
      <c r="H8" s="467"/>
      <c r="I8" s="328">
        <v>13024</v>
      </c>
      <c r="J8" s="467"/>
      <c r="K8" s="328">
        <v>30053</v>
      </c>
      <c r="L8" s="328">
        <v>1345</v>
      </c>
      <c r="M8" s="467"/>
      <c r="N8" s="329">
        <f>SUM(N5:N7)</f>
        <v>1711</v>
      </c>
      <c r="O8" s="329">
        <v>183</v>
      </c>
      <c r="P8" s="330">
        <v>319</v>
      </c>
    </row>
    <row r="9" spans="1:16" ht="13.5" customHeight="1">
      <c r="A9" s="154" t="s">
        <v>219</v>
      </c>
      <c r="B9" s="467"/>
      <c r="C9" s="326">
        <v>2349</v>
      </c>
      <c r="D9" s="326">
        <v>686</v>
      </c>
      <c r="E9" s="467"/>
      <c r="F9" s="326">
        <v>2242</v>
      </c>
      <c r="G9" s="326">
        <v>1176</v>
      </c>
      <c r="H9" s="467"/>
      <c r="I9" s="326">
        <v>3281</v>
      </c>
      <c r="J9" s="467"/>
      <c r="K9" s="326">
        <v>10742</v>
      </c>
      <c r="L9" s="326">
        <v>728</v>
      </c>
      <c r="M9" s="467"/>
      <c r="N9" s="285">
        <v>263</v>
      </c>
      <c r="O9" s="284">
        <v>25</v>
      </c>
      <c r="P9" s="331"/>
    </row>
    <row r="10" spans="1:16" ht="13.5" customHeight="1">
      <c r="A10" s="154" t="s">
        <v>220</v>
      </c>
      <c r="B10" s="467"/>
      <c r="C10" s="326">
        <v>2244</v>
      </c>
      <c r="D10" s="326">
        <v>675</v>
      </c>
      <c r="E10" s="467"/>
      <c r="F10" s="326">
        <v>1944</v>
      </c>
      <c r="G10" s="326">
        <v>940</v>
      </c>
      <c r="H10" s="467"/>
      <c r="I10" s="326">
        <v>2621</v>
      </c>
      <c r="J10" s="467"/>
      <c r="K10" s="326">
        <v>11350</v>
      </c>
      <c r="L10" s="326">
        <v>765</v>
      </c>
      <c r="M10" s="467"/>
      <c r="N10" s="284">
        <v>250</v>
      </c>
      <c r="O10" s="284">
        <v>31</v>
      </c>
      <c r="P10" s="331"/>
    </row>
    <row r="11" spans="1:16" ht="13.5" customHeight="1">
      <c r="A11" s="154" t="s">
        <v>221</v>
      </c>
      <c r="B11" s="467"/>
      <c r="C11" s="326">
        <v>2345</v>
      </c>
      <c r="D11" s="326">
        <v>681</v>
      </c>
      <c r="E11" s="467"/>
      <c r="F11" s="326">
        <v>1968</v>
      </c>
      <c r="G11" s="326">
        <v>982</v>
      </c>
      <c r="H11" s="467"/>
      <c r="I11" s="326">
        <v>2767</v>
      </c>
      <c r="J11" s="467"/>
      <c r="K11" s="326">
        <v>12426</v>
      </c>
      <c r="L11" s="326">
        <v>798</v>
      </c>
      <c r="M11" s="467"/>
      <c r="N11" s="284">
        <v>295</v>
      </c>
      <c r="O11" s="284">
        <v>39</v>
      </c>
      <c r="P11" s="331"/>
    </row>
    <row r="12" spans="1:16" ht="15.75" customHeight="1">
      <c r="A12" s="139" t="s">
        <v>80</v>
      </c>
      <c r="B12" s="467"/>
      <c r="C12" s="328">
        <v>6938</v>
      </c>
      <c r="D12" s="328">
        <v>1113</v>
      </c>
      <c r="E12" s="467"/>
      <c r="F12" s="328">
        <v>6154</v>
      </c>
      <c r="G12" s="328">
        <v>1925</v>
      </c>
      <c r="H12" s="467"/>
      <c r="I12" s="328">
        <v>8669</v>
      </c>
      <c r="J12" s="467"/>
      <c r="K12" s="328">
        <v>34518</v>
      </c>
      <c r="L12" s="328">
        <v>2291</v>
      </c>
      <c r="M12" s="467"/>
      <c r="N12" s="329">
        <f>SUM(N9:N11)</f>
        <v>808</v>
      </c>
      <c r="O12" s="329">
        <v>80</v>
      </c>
      <c r="P12" s="330">
        <v>376</v>
      </c>
    </row>
    <row r="13" spans="1:16" ht="13.5" customHeight="1">
      <c r="A13" s="154" t="s">
        <v>213</v>
      </c>
      <c r="B13" s="467"/>
      <c r="C13" s="326">
        <v>2759</v>
      </c>
      <c r="D13" s="326">
        <v>758</v>
      </c>
      <c r="E13" s="467"/>
      <c r="F13" s="326">
        <v>2137</v>
      </c>
      <c r="G13" s="326">
        <v>1078</v>
      </c>
      <c r="H13" s="467"/>
      <c r="I13" s="326">
        <v>2207</v>
      </c>
      <c r="J13" s="467"/>
      <c r="K13" s="326">
        <v>13412</v>
      </c>
      <c r="L13" s="326">
        <v>827</v>
      </c>
      <c r="M13" s="467"/>
      <c r="N13" s="332">
        <v>74</v>
      </c>
      <c r="O13" s="284">
        <v>24</v>
      </c>
      <c r="P13" s="331"/>
    </row>
    <row r="14" spans="1:16" ht="13.5" customHeight="1">
      <c r="A14" s="154" t="s">
        <v>222</v>
      </c>
      <c r="B14" s="467"/>
      <c r="C14" s="326">
        <v>2830</v>
      </c>
      <c r="D14" s="326">
        <v>739</v>
      </c>
      <c r="E14" s="467"/>
      <c r="F14" s="326">
        <v>2119</v>
      </c>
      <c r="G14" s="326">
        <v>1062</v>
      </c>
      <c r="H14" s="467"/>
      <c r="I14" s="326">
        <v>2163</v>
      </c>
      <c r="J14" s="467"/>
      <c r="K14" s="326">
        <v>14593</v>
      </c>
      <c r="L14" s="326">
        <v>850</v>
      </c>
      <c r="M14" s="467"/>
      <c r="N14" s="332">
        <v>152</v>
      </c>
      <c r="O14" s="284">
        <v>27</v>
      </c>
      <c r="P14" s="331"/>
    </row>
    <row r="15" spans="1:16" ht="13.5" customHeight="1">
      <c r="A15" s="154" t="s">
        <v>223</v>
      </c>
      <c r="B15" s="467"/>
      <c r="C15" s="326">
        <v>2395</v>
      </c>
      <c r="D15" s="326">
        <v>673</v>
      </c>
      <c r="E15" s="467"/>
      <c r="F15" s="326">
        <v>2504</v>
      </c>
      <c r="G15" s="326">
        <v>1217</v>
      </c>
      <c r="H15" s="467"/>
      <c r="I15" s="326">
        <v>3154</v>
      </c>
      <c r="J15" s="467"/>
      <c r="K15" s="326">
        <v>13677</v>
      </c>
      <c r="L15" s="326">
        <v>949</v>
      </c>
      <c r="M15" s="467"/>
      <c r="N15" s="284">
        <v>354</v>
      </c>
      <c r="O15" s="284">
        <v>50</v>
      </c>
      <c r="P15" s="331"/>
    </row>
    <row r="16" spans="1:16" ht="15.75" customHeight="1">
      <c r="A16" s="139" t="s">
        <v>81</v>
      </c>
      <c r="B16" s="467"/>
      <c r="C16" s="328">
        <v>7984</v>
      </c>
      <c r="D16" s="328">
        <v>1213</v>
      </c>
      <c r="E16" s="467"/>
      <c r="F16" s="328">
        <v>6760</v>
      </c>
      <c r="G16" s="328">
        <v>2063</v>
      </c>
      <c r="H16" s="467"/>
      <c r="I16" s="328">
        <v>7524</v>
      </c>
      <c r="J16" s="467"/>
      <c r="K16" s="328">
        <v>41682</v>
      </c>
      <c r="L16" s="328">
        <v>1423</v>
      </c>
      <c r="M16" s="467"/>
      <c r="N16" s="329">
        <f>SUM(N13:N15)</f>
        <v>580</v>
      </c>
      <c r="O16" s="329">
        <v>93</v>
      </c>
      <c r="P16" s="330">
        <v>466</v>
      </c>
    </row>
    <row r="17" spans="1:16" ht="13.5" customHeight="1">
      <c r="A17" s="154" t="s">
        <v>224</v>
      </c>
      <c r="B17" s="467"/>
      <c r="C17" s="326">
        <v>2767</v>
      </c>
      <c r="D17" s="326">
        <v>775</v>
      </c>
      <c r="E17" s="467"/>
      <c r="F17" s="326">
        <v>3086</v>
      </c>
      <c r="G17" s="326">
        <v>1435</v>
      </c>
      <c r="H17" s="467"/>
      <c r="I17" s="326">
        <v>3816</v>
      </c>
      <c r="J17" s="467"/>
      <c r="K17" s="326">
        <v>15661</v>
      </c>
      <c r="L17" s="326">
        <v>1023</v>
      </c>
      <c r="M17" s="467"/>
      <c r="N17" s="284">
        <v>331</v>
      </c>
      <c r="O17" s="284">
        <v>47</v>
      </c>
      <c r="P17" s="331"/>
    </row>
    <row r="18" spans="1:16" ht="13.5" customHeight="1">
      <c r="A18" s="154" t="s">
        <v>225</v>
      </c>
      <c r="B18" s="467"/>
      <c r="C18" s="326">
        <v>2618</v>
      </c>
      <c r="D18" s="326">
        <v>762</v>
      </c>
      <c r="E18" s="467"/>
      <c r="F18" s="326">
        <v>2938</v>
      </c>
      <c r="G18" s="326">
        <v>1408</v>
      </c>
      <c r="H18" s="467"/>
      <c r="I18" s="326">
        <v>3407</v>
      </c>
      <c r="J18" s="467"/>
      <c r="K18" s="326">
        <v>14102</v>
      </c>
      <c r="L18" s="326">
        <v>975</v>
      </c>
      <c r="M18" s="467"/>
      <c r="N18" s="284">
        <v>487</v>
      </c>
      <c r="O18" s="284">
        <v>39</v>
      </c>
      <c r="P18" s="331"/>
    </row>
    <row r="19" spans="1:16" ht="13.5" customHeight="1">
      <c r="A19" s="154" t="s">
        <v>226</v>
      </c>
      <c r="B19" s="467"/>
      <c r="C19" s="326">
        <v>2728</v>
      </c>
      <c r="D19" s="326">
        <v>773</v>
      </c>
      <c r="E19" s="467"/>
      <c r="F19" s="326">
        <v>3279</v>
      </c>
      <c r="G19" s="326">
        <v>1498</v>
      </c>
      <c r="H19" s="467"/>
      <c r="I19" s="326">
        <v>3758</v>
      </c>
      <c r="J19" s="467"/>
      <c r="K19" s="326">
        <v>15046</v>
      </c>
      <c r="L19" s="326">
        <v>961</v>
      </c>
      <c r="M19" s="467"/>
      <c r="N19" s="284">
        <v>435</v>
      </c>
      <c r="O19" s="284">
        <v>45</v>
      </c>
      <c r="P19" s="331"/>
    </row>
    <row r="20" spans="1:16" ht="15.75" customHeight="1">
      <c r="A20" s="140" t="s">
        <v>82</v>
      </c>
      <c r="B20" s="467"/>
      <c r="C20" s="328">
        <v>8113</v>
      </c>
      <c r="D20" s="328">
        <v>1284</v>
      </c>
      <c r="E20" s="467"/>
      <c r="F20" s="328">
        <v>9303</v>
      </c>
      <c r="G20" s="328">
        <v>2526</v>
      </c>
      <c r="H20" s="467"/>
      <c r="I20" s="328">
        <v>10981</v>
      </c>
      <c r="J20" s="467"/>
      <c r="K20" s="328">
        <v>44809</v>
      </c>
      <c r="L20" s="328">
        <v>1566</v>
      </c>
      <c r="M20" s="467"/>
      <c r="N20" s="329">
        <f>SUM(N17:N19)</f>
        <v>1253</v>
      </c>
      <c r="O20" s="329">
        <v>106</v>
      </c>
      <c r="P20" s="330">
        <v>537</v>
      </c>
    </row>
    <row r="21" spans="1:16" ht="21.75" customHeight="1">
      <c r="A21" s="141" t="s">
        <v>279</v>
      </c>
      <c r="B21" s="467"/>
      <c r="C21" s="333">
        <v>30571</v>
      </c>
      <c r="D21" s="333">
        <v>2459</v>
      </c>
      <c r="E21" s="467"/>
      <c r="F21" s="334">
        <v>30116</v>
      </c>
      <c r="G21" s="334">
        <v>4349</v>
      </c>
      <c r="H21" s="467"/>
      <c r="I21" s="335">
        <v>40198</v>
      </c>
      <c r="J21" s="467"/>
      <c r="K21" s="336">
        <v>151062</v>
      </c>
      <c r="L21" s="336">
        <v>2800</v>
      </c>
      <c r="M21" s="467"/>
      <c r="N21" s="337">
        <f>N8+N12+N16+N20</f>
        <v>4352</v>
      </c>
      <c r="O21" s="337">
        <v>354</v>
      </c>
      <c r="P21" s="338">
        <v>537</v>
      </c>
    </row>
    <row r="22" spans="1:16" ht="6" customHeight="1">
      <c r="A22" s="14"/>
      <c r="B22" s="467"/>
      <c r="C22" s="339"/>
      <c r="D22" s="340"/>
      <c r="E22" s="467"/>
      <c r="F22" s="339"/>
      <c r="G22" s="339"/>
      <c r="H22" s="467"/>
      <c r="I22" s="339"/>
      <c r="J22" s="467"/>
      <c r="K22" s="341"/>
      <c r="L22" s="339"/>
      <c r="M22" s="467"/>
      <c r="N22" s="225"/>
      <c r="O22" s="225"/>
      <c r="P22" s="226"/>
    </row>
    <row r="23" spans="1:16">
      <c r="A23" s="227" t="s">
        <v>215</v>
      </c>
      <c r="B23" s="467"/>
      <c r="C23" s="342">
        <v>30387</v>
      </c>
      <c r="D23" s="342">
        <v>2221</v>
      </c>
      <c r="E23" s="467"/>
      <c r="F23" s="343">
        <v>34063</v>
      </c>
      <c r="G23" s="343">
        <v>4225</v>
      </c>
      <c r="H23" s="467"/>
      <c r="I23" s="344">
        <v>36889</v>
      </c>
      <c r="J23" s="467"/>
      <c r="K23" s="345">
        <v>90616</v>
      </c>
      <c r="L23" s="346">
        <v>2485</v>
      </c>
      <c r="M23" s="467"/>
      <c r="N23" s="228"/>
      <c r="O23" s="228"/>
      <c r="P23" s="229"/>
    </row>
    <row r="24" spans="1:16" ht="20.399999999999999">
      <c r="A24" s="230" t="s">
        <v>289</v>
      </c>
      <c r="B24" s="467"/>
      <c r="C24" s="347">
        <f>+(C21-C23)/C23</f>
        <v>6.0552209826570573E-3</v>
      </c>
      <c r="D24" s="347">
        <f>+(D21-D23)/D23</f>
        <v>0.10715893741557857</v>
      </c>
      <c r="E24" s="467"/>
      <c r="F24" s="348">
        <f>+(F21-F23)/F23</f>
        <v>-0.11587352846196754</v>
      </c>
      <c r="G24" s="348">
        <f>+(G21-G23)/G23</f>
        <v>2.9349112426035502E-2</v>
      </c>
      <c r="H24" s="467"/>
      <c r="I24" s="349">
        <f>+(I21-I23)/I23</f>
        <v>8.9701537043563123E-2</v>
      </c>
      <c r="J24" s="467"/>
      <c r="K24" s="350">
        <f>+(K21-K23)/K23</f>
        <v>0.66705659044760313</v>
      </c>
      <c r="L24" s="351">
        <f>+(L21-L23)/L23</f>
        <v>0.12676056338028169</v>
      </c>
      <c r="M24" s="467"/>
      <c r="N24" s="228"/>
      <c r="O24" s="228"/>
      <c r="P24" s="229"/>
    </row>
    <row r="25" spans="1:16" s="40" customFormat="1">
      <c r="A25" s="231"/>
      <c r="B25" s="467"/>
      <c r="C25" s="352"/>
      <c r="D25" s="352"/>
      <c r="E25" s="467"/>
      <c r="F25" s="352"/>
      <c r="G25" s="352"/>
      <c r="H25" s="467"/>
      <c r="I25" s="352"/>
      <c r="J25" s="467"/>
      <c r="K25" s="352"/>
      <c r="L25" s="353"/>
      <c r="M25" s="467"/>
      <c r="N25" s="155"/>
      <c r="O25" s="155"/>
      <c r="P25" s="232"/>
    </row>
    <row r="26" spans="1:16">
      <c r="A26" s="227" t="s">
        <v>206</v>
      </c>
      <c r="B26" s="467"/>
      <c r="C26" s="342">
        <v>37648</v>
      </c>
      <c r="D26" s="342">
        <v>3557</v>
      </c>
      <c r="E26" s="467"/>
      <c r="F26" s="343">
        <v>49287</v>
      </c>
      <c r="G26" s="343">
        <v>5417</v>
      </c>
      <c r="H26" s="467"/>
      <c r="I26" s="344">
        <v>33801</v>
      </c>
      <c r="J26" s="467"/>
      <c r="K26" s="345">
        <v>79259</v>
      </c>
      <c r="L26" s="346" t="s">
        <v>211</v>
      </c>
      <c r="M26" s="467"/>
      <c r="N26" s="228"/>
      <c r="O26" s="228"/>
      <c r="P26" s="229"/>
    </row>
    <row r="27" spans="1:16">
      <c r="A27" s="142" t="s">
        <v>31</v>
      </c>
      <c r="B27" s="468"/>
      <c r="C27" s="354">
        <v>23343</v>
      </c>
      <c r="D27" s="354">
        <v>2349</v>
      </c>
      <c r="E27" s="468"/>
      <c r="F27" s="355">
        <v>27516</v>
      </c>
      <c r="G27" s="355">
        <v>3573</v>
      </c>
      <c r="H27" s="468"/>
      <c r="I27" s="356">
        <v>33801</v>
      </c>
      <c r="J27" s="468"/>
      <c r="K27" s="357">
        <v>18982</v>
      </c>
      <c r="L27" s="357">
        <v>1116</v>
      </c>
      <c r="M27" s="468"/>
      <c r="N27" s="233"/>
      <c r="O27" s="233"/>
      <c r="P27" s="234"/>
    </row>
    <row r="29" spans="1:16" ht="13.2" customHeight="1">
      <c r="C29" s="470" t="s">
        <v>288</v>
      </c>
      <c r="D29" s="470"/>
      <c r="E29" s="470"/>
      <c r="F29" s="470"/>
      <c r="G29" s="470"/>
      <c r="H29" s="470"/>
      <c r="I29" s="470"/>
      <c r="J29" s="470"/>
      <c r="K29" s="470"/>
      <c r="L29" s="470"/>
      <c r="M29" s="470"/>
      <c r="N29" s="470"/>
    </row>
    <row r="30" spans="1:16">
      <c r="C30" s="470"/>
      <c r="D30" s="470"/>
      <c r="E30" s="470"/>
      <c r="F30" s="470"/>
      <c r="G30" s="470"/>
      <c r="H30" s="470"/>
      <c r="I30" s="470"/>
      <c r="J30" s="470"/>
      <c r="K30" s="470"/>
      <c r="L30" s="470"/>
      <c r="M30" s="470"/>
      <c r="N30" s="470"/>
    </row>
    <row r="31" spans="1:16">
      <c r="C31" s="470"/>
      <c r="D31" s="470"/>
      <c r="E31" s="470"/>
      <c r="F31" s="470"/>
      <c r="G31" s="470"/>
      <c r="H31" s="470"/>
      <c r="I31" s="470"/>
      <c r="J31" s="470"/>
      <c r="K31" s="470"/>
      <c r="L31" s="470"/>
      <c r="M31" s="470"/>
      <c r="N31" s="470"/>
    </row>
    <row r="32" spans="1:16">
      <c r="C32" s="470"/>
      <c r="D32" s="470"/>
      <c r="E32" s="470"/>
      <c r="F32" s="470"/>
      <c r="G32" s="470"/>
      <c r="H32" s="470"/>
      <c r="I32" s="470"/>
      <c r="J32" s="470"/>
      <c r="K32" s="470"/>
      <c r="L32" s="470"/>
      <c r="M32" s="470"/>
      <c r="N32" s="470"/>
    </row>
    <row r="33" spans="4:13">
      <c r="D33" s="144"/>
      <c r="E33" s="144"/>
      <c r="F33" s="144"/>
      <c r="G33" s="144"/>
      <c r="H33" s="144"/>
      <c r="I33" s="144"/>
      <c r="J33" s="144"/>
      <c r="K33" s="144"/>
      <c r="M33" s="144"/>
    </row>
    <row r="34" spans="4:13">
      <c r="D34" s="144"/>
      <c r="E34" s="144"/>
      <c r="F34" s="144"/>
      <c r="G34" s="144"/>
      <c r="H34" s="144"/>
      <c r="I34" s="144"/>
      <c r="J34" s="144"/>
      <c r="K34" s="144"/>
      <c r="M34" s="144"/>
    </row>
    <row r="35" spans="4:13">
      <c r="D35" s="6"/>
    </row>
  </sheetData>
  <mergeCells count="12">
    <mergeCell ref="N3:P3"/>
    <mergeCell ref="M3:M27"/>
    <mergeCell ref="A1:P1"/>
    <mergeCell ref="C29:N32"/>
    <mergeCell ref="A3:A4"/>
    <mergeCell ref="C3:D3"/>
    <mergeCell ref="F3:G3"/>
    <mergeCell ref="K3:L3"/>
    <mergeCell ref="J3:J27"/>
    <mergeCell ref="B3:B27"/>
    <mergeCell ref="E3:E27"/>
    <mergeCell ref="H3:H27"/>
  </mergeCells>
  <printOptions horizontalCentered="1"/>
  <pageMargins left="0.59055118110236227" right="0.19685039370078741" top="0.59055118110236227" bottom="0.39370078740157483" header="0.51181102362204722" footer="0.19685039370078741"/>
  <pageSetup paperSize="9" scale="95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0"/>
  <sheetViews>
    <sheetView zoomScale="70" zoomScaleNormal="70" workbookViewId="0">
      <selection activeCell="U11" sqref="U11"/>
    </sheetView>
  </sheetViews>
  <sheetFormatPr baseColWidth="10" defaultRowHeight="13.2"/>
  <cols>
    <col min="1" max="1" width="13.6640625" customWidth="1"/>
    <col min="2" max="2" width="6.77734375" customWidth="1"/>
    <col min="3" max="3" width="7.21875" bestFit="1" customWidth="1"/>
    <col min="4" max="16" width="6.77734375" customWidth="1"/>
    <col min="17" max="17" width="12.21875" customWidth="1"/>
  </cols>
  <sheetData>
    <row r="1" spans="1:17" ht="15.6">
      <c r="A1" s="479" t="s">
        <v>290</v>
      </c>
      <c r="B1" s="479"/>
      <c r="C1" s="479"/>
      <c r="D1" s="479"/>
      <c r="E1" s="479"/>
      <c r="F1" s="479"/>
      <c r="G1" s="479"/>
      <c r="H1" s="479"/>
      <c r="I1" s="479"/>
      <c r="J1" s="479"/>
      <c r="K1" s="479"/>
      <c r="L1" s="479"/>
      <c r="M1" s="479"/>
      <c r="N1" s="479"/>
      <c r="O1" s="479"/>
      <c r="P1" s="479"/>
    </row>
    <row r="2" spans="1:17" ht="34.200000000000003" customHeight="1"/>
    <row r="3" spans="1:17" ht="72.599999999999994" customHeight="1">
      <c r="A3" s="31">
        <v>2022</v>
      </c>
      <c r="B3" s="32" t="s">
        <v>90</v>
      </c>
      <c r="C3" s="33" t="s">
        <v>89</v>
      </c>
      <c r="D3" s="32" t="s">
        <v>19</v>
      </c>
      <c r="E3" s="32" t="s">
        <v>16</v>
      </c>
      <c r="F3" s="32" t="s">
        <v>88</v>
      </c>
      <c r="G3" s="32" t="s">
        <v>17</v>
      </c>
      <c r="H3" s="32" t="s">
        <v>86</v>
      </c>
      <c r="I3" s="32" t="s">
        <v>91</v>
      </c>
      <c r="J3" s="32" t="s">
        <v>92</v>
      </c>
      <c r="K3" s="32" t="s">
        <v>85</v>
      </c>
      <c r="L3" s="33" t="s">
        <v>93</v>
      </c>
      <c r="M3" s="32" t="s">
        <v>21</v>
      </c>
      <c r="N3" s="32" t="s">
        <v>22</v>
      </c>
      <c r="O3" s="32" t="s">
        <v>87</v>
      </c>
      <c r="P3" s="32" t="s">
        <v>84</v>
      </c>
      <c r="Q3" s="34" t="s">
        <v>23</v>
      </c>
    </row>
    <row r="4" spans="1:17" ht="16.8" customHeight="1">
      <c r="A4" s="35" t="s">
        <v>60</v>
      </c>
      <c r="B4" s="286">
        <v>468</v>
      </c>
      <c r="C4" s="286">
        <v>187</v>
      </c>
      <c r="D4" s="286">
        <v>1773</v>
      </c>
      <c r="E4" s="286">
        <v>26</v>
      </c>
      <c r="F4" s="286">
        <v>213</v>
      </c>
      <c r="G4" s="286">
        <v>248</v>
      </c>
      <c r="H4" s="286">
        <v>195</v>
      </c>
      <c r="I4" s="286">
        <v>67</v>
      </c>
      <c r="J4" s="286">
        <v>166</v>
      </c>
      <c r="K4" s="286">
        <v>338</v>
      </c>
      <c r="L4" s="287">
        <v>170</v>
      </c>
      <c r="M4" s="286">
        <v>47</v>
      </c>
      <c r="N4" s="286">
        <v>73</v>
      </c>
      <c r="O4" s="286">
        <v>264</v>
      </c>
      <c r="P4" s="288">
        <v>405</v>
      </c>
      <c r="Q4" s="289">
        <v>4640</v>
      </c>
    </row>
    <row r="5" spans="1:17" ht="16.8" customHeight="1">
      <c r="A5" s="35" t="s">
        <v>61</v>
      </c>
      <c r="B5" s="286">
        <v>449</v>
      </c>
      <c r="C5" s="286">
        <v>278</v>
      </c>
      <c r="D5" s="286">
        <v>1855</v>
      </c>
      <c r="E5" s="286">
        <v>27</v>
      </c>
      <c r="F5" s="286">
        <v>227</v>
      </c>
      <c r="G5" s="286">
        <v>235</v>
      </c>
      <c r="H5" s="286">
        <v>207</v>
      </c>
      <c r="I5" s="286">
        <v>82</v>
      </c>
      <c r="J5" s="286">
        <v>167</v>
      </c>
      <c r="K5" s="286">
        <v>455</v>
      </c>
      <c r="L5" s="287">
        <v>186</v>
      </c>
      <c r="M5" s="286">
        <v>72</v>
      </c>
      <c r="N5" s="286">
        <v>59</v>
      </c>
      <c r="O5" s="286">
        <v>284</v>
      </c>
      <c r="P5" s="288">
        <v>413</v>
      </c>
      <c r="Q5" s="289">
        <v>4996</v>
      </c>
    </row>
    <row r="6" spans="1:17" ht="16.8" customHeight="1">
      <c r="A6" s="35" t="s">
        <v>62</v>
      </c>
      <c r="B6" s="286">
        <v>513</v>
      </c>
      <c r="C6" s="286">
        <v>316</v>
      </c>
      <c r="D6" s="286">
        <v>1931</v>
      </c>
      <c r="E6" s="286">
        <v>30</v>
      </c>
      <c r="F6" s="286">
        <v>317</v>
      </c>
      <c r="G6" s="286">
        <v>196</v>
      </c>
      <c r="H6" s="286">
        <v>248</v>
      </c>
      <c r="I6" s="286">
        <v>113</v>
      </c>
      <c r="J6" s="286">
        <v>196</v>
      </c>
      <c r="K6" s="286">
        <v>487</v>
      </c>
      <c r="L6" s="287">
        <v>260</v>
      </c>
      <c r="M6" s="286">
        <v>65</v>
      </c>
      <c r="N6" s="286">
        <v>89</v>
      </c>
      <c r="O6" s="286">
        <v>327</v>
      </c>
      <c r="P6" s="288">
        <v>579</v>
      </c>
      <c r="Q6" s="289">
        <v>5667</v>
      </c>
    </row>
    <row r="7" spans="1:17" ht="16.8" customHeight="1">
      <c r="A7" s="35" t="s">
        <v>63</v>
      </c>
      <c r="B7" s="286">
        <v>410</v>
      </c>
      <c r="C7" s="286">
        <v>355</v>
      </c>
      <c r="D7" s="286">
        <v>1871</v>
      </c>
      <c r="E7" s="286">
        <v>7</v>
      </c>
      <c r="F7" s="286">
        <v>332</v>
      </c>
      <c r="G7" s="286">
        <v>244</v>
      </c>
      <c r="H7" s="286">
        <v>226</v>
      </c>
      <c r="I7" s="286">
        <v>105</v>
      </c>
      <c r="J7" s="286">
        <v>126</v>
      </c>
      <c r="K7" s="286">
        <v>454</v>
      </c>
      <c r="L7" s="287">
        <v>275</v>
      </c>
      <c r="M7" s="286">
        <v>68</v>
      </c>
      <c r="N7" s="286">
        <v>60</v>
      </c>
      <c r="O7" s="286">
        <v>353</v>
      </c>
      <c r="P7" s="288">
        <v>635</v>
      </c>
      <c r="Q7" s="289">
        <v>5521</v>
      </c>
    </row>
    <row r="8" spans="1:17" ht="16.8" customHeight="1">
      <c r="A8" s="35" t="s">
        <v>64</v>
      </c>
      <c r="B8" s="286">
        <v>352</v>
      </c>
      <c r="C8" s="286">
        <v>248</v>
      </c>
      <c r="D8" s="286">
        <v>1444</v>
      </c>
      <c r="E8" s="286">
        <v>19</v>
      </c>
      <c r="F8" s="286">
        <v>236</v>
      </c>
      <c r="G8" s="286">
        <v>190</v>
      </c>
      <c r="H8" s="286">
        <v>198</v>
      </c>
      <c r="I8" s="286">
        <v>99</v>
      </c>
      <c r="J8" s="286">
        <v>116</v>
      </c>
      <c r="K8" s="286">
        <v>314</v>
      </c>
      <c r="L8" s="287">
        <v>205</v>
      </c>
      <c r="M8" s="286">
        <v>72</v>
      </c>
      <c r="N8" s="286">
        <v>61</v>
      </c>
      <c r="O8" s="286">
        <v>192</v>
      </c>
      <c r="P8" s="288">
        <v>408</v>
      </c>
      <c r="Q8" s="289">
        <v>4154</v>
      </c>
    </row>
    <row r="9" spans="1:17" ht="16.8" customHeight="1">
      <c r="A9" s="35" t="s">
        <v>65</v>
      </c>
      <c r="B9" s="286">
        <v>412</v>
      </c>
      <c r="C9" s="286">
        <v>270</v>
      </c>
      <c r="D9" s="286">
        <v>1048</v>
      </c>
      <c r="E9" s="286">
        <v>3</v>
      </c>
      <c r="F9" s="286">
        <v>217</v>
      </c>
      <c r="G9" s="286">
        <v>190</v>
      </c>
      <c r="H9" s="286">
        <v>262</v>
      </c>
      <c r="I9" s="286">
        <v>80</v>
      </c>
      <c r="J9" s="286">
        <v>146</v>
      </c>
      <c r="K9" s="286">
        <v>354</v>
      </c>
      <c r="L9" s="287">
        <v>185</v>
      </c>
      <c r="M9" s="286">
        <v>62</v>
      </c>
      <c r="N9" s="286">
        <v>49</v>
      </c>
      <c r="O9" s="286">
        <v>281</v>
      </c>
      <c r="P9" s="288">
        <v>477</v>
      </c>
      <c r="Q9" s="289">
        <v>4036</v>
      </c>
    </row>
    <row r="10" spans="1:17" ht="16.8" customHeight="1">
      <c r="A10" s="35" t="s">
        <v>66</v>
      </c>
      <c r="B10" s="286">
        <v>575</v>
      </c>
      <c r="C10" s="286">
        <v>206</v>
      </c>
      <c r="D10" s="286">
        <v>1782</v>
      </c>
      <c r="E10" s="286">
        <v>4</v>
      </c>
      <c r="F10" s="286">
        <v>161</v>
      </c>
      <c r="G10" s="286">
        <v>222</v>
      </c>
      <c r="H10" s="286">
        <v>268</v>
      </c>
      <c r="I10" s="286">
        <v>69</v>
      </c>
      <c r="J10" s="286">
        <v>155</v>
      </c>
      <c r="K10" s="286">
        <v>338</v>
      </c>
      <c r="L10" s="287">
        <v>132</v>
      </c>
      <c r="M10" s="286">
        <v>62</v>
      </c>
      <c r="N10" s="286">
        <v>56</v>
      </c>
      <c r="O10" s="286">
        <v>248</v>
      </c>
      <c r="P10" s="288">
        <v>377</v>
      </c>
      <c r="Q10" s="289">
        <v>4655</v>
      </c>
    </row>
    <row r="11" spans="1:17" ht="16.8" customHeight="1">
      <c r="A11" s="35" t="s">
        <v>67</v>
      </c>
      <c r="B11" s="286">
        <v>374</v>
      </c>
      <c r="C11" s="286">
        <v>339</v>
      </c>
      <c r="D11" s="286">
        <v>1924</v>
      </c>
      <c r="E11" s="286">
        <v>368</v>
      </c>
      <c r="F11" s="286">
        <v>280</v>
      </c>
      <c r="G11" s="286">
        <v>172</v>
      </c>
      <c r="H11" s="286">
        <v>169</v>
      </c>
      <c r="I11" s="286">
        <v>70</v>
      </c>
      <c r="J11" s="286">
        <v>118</v>
      </c>
      <c r="K11" s="286">
        <v>248</v>
      </c>
      <c r="L11" s="287">
        <v>296</v>
      </c>
      <c r="M11" s="286">
        <v>45</v>
      </c>
      <c r="N11" s="286">
        <v>52</v>
      </c>
      <c r="O11" s="286">
        <v>121</v>
      </c>
      <c r="P11" s="288">
        <v>516</v>
      </c>
      <c r="Q11" s="289">
        <v>5092</v>
      </c>
    </row>
    <row r="12" spans="1:17" ht="16.8" customHeight="1">
      <c r="A12" s="35" t="s">
        <v>68</v>
      </c>
      <c r="B12" s="286">
        <v>798</v>
      </c>
      <c r="C12" s="286">
        <v>595</v>
      </c>
      <c r="D12" s="286">
        <v>3900</v>
      </c>
      <c r="E12" s="286">
        <v>121</v>
      </c>
      <c r="F12" s="286">
        <v>447</v>
      </c>
      <c r="G12" s="286">
        <v>372</v>
      </c>
      <c r="H12" s="286">
        <v>345</v>
      </c>
      <c r="I12" s="286">
        <v>152</v>
      </c>
      <c r="J12" s="286">
        <v>327</v>
      </c>
      <c r="K12" s="286">
        <v>753</v>
      </c>
      <c r="L12" s="287">
        <v>398</v>
      </c>
      <c r="M12" s="286">
        <v>113</v>
      </c>
      <c r="N12" s="286">
        <v>138</v>
      </c>
      <c r="O12" s="286">
        <v>523</v>
      </c>
      <c r="P12" s="288">
        <v>838</v>
      </c>
      <c r="Q12" s="289">
        <v>9820</v>
      </c>
    </row>
    <row r="13" spans="1:17" ht="16.8" customHeight="1">
      <c r="A13" s="35" t="s">
        <v>69</v>
      </c>
      <c r="B13" s="286">
        <v>801</v>
      </c>
      <c r="C13" s="286">
        <v>503</v>
      </c>
      <c r="D13" s="286">
        <v>3870</v>
      </c>
      <c r="E13" s="286">
        <v>95</v>
      </c>
      <c r="F13" s="286">
        <v>418</v>
      </c>
      <c r="G13" s="286">
        <v>382</v>
      </c>
      <c r="H13" s="286">
        <v>404</v>
      </c>
      <c r="I13" s="286">
        <v>165</v>
      </c>
      <c r="J13" s="286">
        <v>334</v>
      </c>
      <c r="K13" s="286">
        <v>821</v>
      </c>
      <c r="L13" s="287">
        <v>382</v>
      </c>
      <c r="M13" s="286">
        <v>105</v>
      </c>
      <c r="N13" s="286">
        <v>119</v>
      </c>
      <c r="O13" s="286">
        <v>585</v>
      </c>
      <c r="P13" s="288">
        <v>928</v>
      </c>
      <c r="Q13" s="289">
        <v>9912</v>
      </c>
    </row>
    <row r="14" spans="1:17" ht="16.8" customHeight="1">
      <c r="A14" s="35" t="s">
        <v>70</v>
      </c>
      <c r="B14" s="286">
        <v>667</v>
      </c>
      <c r="C14" s="286">
        <v>360</v>
      </c>
      <c r="D14" s="286">
        <v>3365</v>
      </c>
      <c r="E14" s="286">
        <v>48</v>
      </c>
      <c r="F14" s="286">
        <v>410</v>
      </c>
      <c r="G14" s="286">
        <v>286</v>
      </c>
      <c r="H14" s="286">
        <v>358</v>
      </c>
      <c r="I14" s="286">
        <v>119</v>
      </c>
      <c r="J14" s="286">
        <v>242</v>
      </c>
      <c r="K14" s="286">
        <v>711</v>
      </c>
      <c r="L14" s="287">
        <v>316</v>
      </c>
      <c r="M14" s="286">
        <v>93</v>
      </c>
      <c r="N14" s="286">
        <v>91</v>
      </c>
      <c r="O14" s="286">
        <v>486</v>
      </c>
      <c r="P14" s="288">
        <v>732</v>
      </c>
      <c r="Q14" s="289">
        <v>8284</v>
      </c>
    </row>
    <row r="15" spans="1:17" ht="16.8" customHeight="1">
      <c r="A15" s="35" t="s">
        <v>71</v>
      </c>
      <c r="B15" s="286">
        <v>452</v>
      </c>
      <c r="C15" s="286">
        <v>276</v>
      </c>
      <c r="D15" s="286">
        <v>2355</v>
      </c>
      <c r="E15" s="286">
        <v>20</v>
      </c>
      <c r="F15" s="286">
        <v>303</v>
      </c>
      <c r="G15" s="286">
        <v>198</v>
      </c>
      <c r="H15" s="286">
        <v>245</v>
      </c>
      <c r="I15" s="286">
        <v>87</v>
      </c>
      <c r="J15" s="286">
        <v>183</v>
      </c>
      <c r="K15" s="286">
        <v>513</v>
      </c>
      <c r="L15" s="287">
        <v>240</v>
      </c>
      <c r="M15" s="286">
        <v>54</v>
      </c>
      <c r="N15" s="286">
        <v>74</v>
      </c>
      <c r="O15" s="286">
        <v>405</v>
      </c>
      <c r="P15" s="288">
        <v>529</v>
      </c>
      <c r="Q15" s="289">
        <v>5934</v>
      </c>
    </row>
    <row r="16" spans="1:17">
      <c r="A16" s="37"/>
      <c r="B16" s="290">
        <v>4837</v>
      </c>
      <c r="C16" s="290">
        <v>3206</v>
      </c>
      <c r="D16" s="290">
        <v>23188</v>
      </c>
      <c r="E16" s="290">
        <v>584</v>
      </c>
      <c r="F16" s="290">
        <v>2844</v>
      </c>
      <c r="G16" s="290">
        <v>2361</v>
      </c>
      <c r="H16" s="290">
        <v>2496</v>
      </c>
      <c r="I16" s="290">
        <v>991</v>
      </c>
      <c r="J16" s="290">
        <v>1772</v>
      </c>
      <c r="K16" s="290">
        <v>4768</v>
      </c>
      <c r="L16" s="290">
        <v>2485</v>
      </c>
      <c r="M16" s="290">
        <v>664</v>
      </c>
      <c r="N16" s="290">
        <v>710</v>
      </c>
      <c r="O16" s="290">
        <v>3409</v>
      </c>
      <c r="P16" s="290">
        <v>5476</v>
      </c>
      <c r="Q16" s="289">
        <v>59791</v>
      </c>
    </row>
    <row r="20" spans="3:5">
      <c r="C20" s="2"/>
      <c r="D20" s="2"/>
      <c r="E20" s="2"/>
    </row>
  </sheetData>
  <mergeCells count="1">
    <mergeCell ref="A1:P1"/>
  </mergeCells>
  <printOptions horizontalCentered="1"/>
  <pageMargins left="0.78740157480314965" right="0.19685039370078741" top="0.86614173228346458" bottom="0.19685039370078741" header="0.31496062992125984" footer="0.19685039370078741"/>
  <pageSetup paperSize="9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5"/>
  <sheetViews>
    <sheetView zoomScaleNormal="100" workbookViewId="0">
      <selection activeCell="U11" sqref="U11"/>
    </sheetView>
  </sheetViews>
  <sheetFormatPr baseColWidth="10" defaultColWidth="11.44140625" defaultRowHeight="13.2"/>
  <cols>
    <col min="1" max="1" width="14.77734375" style="9" customWidth="1"/>
    <col min="2" max="16" width="6.5546875" style="9" customWidth="1"/>
    <col min="17" max="17" width="7.5546875" style="9" customWidth="1"/>
    <col min="18" max="18" width="7.109375" style="9" customWidth="1"/>
    <col min="19" max="19" width="8.21875" style="9" bestFit="1" customWidth="1"/>
    <col min="20" max="16384" width="11.44140625" style="9"/>
  </cols>
  <sheetData>
    <row r="1" spans="1:18" ht="25.8" customHeight="1">
      <c r="A1" s="480" t="s">
        <v>339</v>
      </c>
      <c r="B1" s="480"/>
      <c r="C1" s="480"/>
      <c r="D1" s="480"/>
      <c r="E1" s="480"/>
      <c r="F1" s="480"/>
      <c r="G1" s="480"/>
      <c r="H1" s="480"/>
      <c r="I1" s="480"/>
      <c r="J1" s="480"/>
      <c r="K1" s="480"/>
      <c r="L1" s="480"/>
      <c r="M1" s="480"/>
      <c r="N1" s="480"/>
      <c r="O1" s="480"/>
      <c r="P1" s="480"/>
      <c r="Q1" s="480"/>
      <c r="R1" s="480"/>
    </row>
    <row r="2" spans="1:18" ht="54" customHeight="1">
      <c r="A2" s="249"/>
      <c r="B2" s="249"/>
      <c r="C2" s="249"/>
      <c r="D2" s="249"/>
      <c r="E2" s="249"/>
      <c r="F2" s="249"/>
      <c r="G2" s="249"/>
      <c r="H2" s="249"/>
      <c r="I2" s="249"/>
      <c r="J2" s="249"/>
      <c r="K2" s="249"/>
      <c r="L2" s="249"/>
      <c r="M2" s="249"/>
      <c r="N2" s="249"/>
      <c r="O2" s="249"/>
      <c r="P2" s="249"/>
      <c r="Q2" s="249"/>
      <c r="R2" s="249"/>
    </row>
    <row r="3" spans="1:18" ht="77.400000000000006" customHeight="1">
      <c r="A3" s="16">
        <v>2022</v>
      </c>
      <c r="B3" s="33" t="s">
        <v>90</v>
      </c>
      <c r="C3" s="33" t="s">
        <v>89</v>
      </c>
      <c r="D3" s="33" t="s">
        <v>19</v>
      </c>
      <c r="E3" s="33" t="s">
        <v>16</v>
      </c>
      <c r="F3" s="33" t="s">
        <v>88</v>
      </c>
      <c r="G3" s="33" t="s">
        <v>17</v>
      </c>
      <c r="H3" s="33" t="s">
        <v>86</v>
      </c>
      <c r="I3" s="33" t="s">
        <v>91</v>
      </c>
      <c r="J3" s="33" t="s">
        <v>92</v>
      </c>
      <c r="K3" s="33" t="s">
        <v>85</v>
      </c>
      <c r="L3" s="33" t="s">
        <v>93</v>
      </c>
      <c r="M3" s="33" t="s">
        <v>21</v>
      </c>
      <c r="N3" s="33" t="s">
        <v>22</v>
      </c>
      <c r="O3" s="33" t="s">
        <v>87</v>
      </c>
      <c r="P3" s="33" t="s">
        <v>84</v>
      </c>
      <c r="Q3" s="38" t="s">
        <v>1</v>
      </c>
    </row>
    <row r="4" spans="1:18" ht="14.4" customHeight="1">
      <c r="A4" s="39" t="s">
        <v>97</v>
      </c>
      <c r="B4" s="286">
        <v>1821</v>
      </c>
      <c r="C4" s="286">
        <v>1146</v>
      </c>
      <c r="D4" s="286">
        <v>9271</v>
      </c>
      <c r="E4" s="286">
        <v>2</v>
      </c>
      <c r="F4" s="286">
        <v>1037</v>
      </c>
      <c r="G4" s="286">
        <v>851</v>
      </c>
      <c r="H4" s="286">
        <v>961</v>
      </c>
      <c r="I4" s="286">
        <v>339</v>
      </c>
      <c r="J4" s="286">
        <v>758</v>
      </c>
      <c r="K4" s="286">
        <v>810</v>
      </c>
      <c r="L4" s="286">
        <v>871</v>
      </c>
      <c r="M4" s="286">
        <v>276</v>
      </c>
      <c r="N4" s="286">
        <v>273</v>
      </c>
      <c r="O4" s="286">
        <v>845</v>
      </c>
      <c r="P4" s="286">
        <v>2013</v>
      </c>
      <c r="Q4" s="290">
        <v>21274</v>
      </c>
    </row>
    <row r="5" spans="1:18" ht="14.4" customHeight="1">
      <c r="A5" s="39" t="s">
        <v>98</v>
      </c>
      <c r="B5" s="286">
        <v>10</v>
      </c>
      <c r="C5" s="286">
        <v>15</v>
      </c>
      <c r="D5" s="286">
        <v>29</v>
      </c>
      <c r="E5" s="286">
        <v>28</v>
      </c>
      <c r="F5" s="286">
        <v>33</v>
      </c>
      <c r="G5" s="286">
        <v>16</v>
      </c>
      <c r="H5" s="286">
        <v>14</v>
      </c>
      <c r="I5" s="286">
        <v>2</v>
      </c>
      <c r="J5" s="286">
        <v>9</v>
      </c>
      <c r="K5" s="286">
        <v>19</v>
      </c>
      <c r="L5" s="286">
        <v>17</v>
      </c>
      <c r="M5" s="286">
        <v>7</v>
      </c>
      <c r="N5" s="286">
        <v>8</v>
      </c>
      <c r="O5" s="286">
        <v>26</v>
      </c>
      <c r="P5" s="286">
        <v>36</v>
      </c>
      <c r="Q5" s="290">
        <v>269</v>
      </c>
    </row>
    <row r="6" spans="1:18" ht="14.4" customHeight="1">
      <c r="A6" s="39" t="s">
        <v>59</v>
      </c>
      <c r="B6" s="286">
        <v>0</v>
      </c>
      <c r="C6" s="286">
        <v>0</v>
      </c>
      <c r="D6" s="286">
        <v>0</v>
      </c>
      <c r="E6" s="286">
        <v>26</v>
      </c>
      <c r="F6" s="286">
        <v>0</v>
      </c>
      <c r="G6" s="286">
        <v>0</v>
      </c>
      <c r="H6" s="286">
        <v>0</v>
      </c>
      <c r="I6" s="286">
        <v>0</v>
      </c>
      <c r="J6" s="286">
        <v>0</v>
      </c>
      <c r="K6" s="286">
        <v>0</v>
      </c>
      <c r="L6" s="286">
        <v>0</v>
      </c>
      <c r="M6" s="286">
        <v>0</v>
      </c>
      <c r="N6" s="286">
        <v>0</v>
      </c>
      <c r="O6" s="286">
        <v>0</v>
      </c>
      <c r="P6" s="286">
        <v>0</v>
      </c>
      <c r="Q6" s="290">
        <v>26</v>
      </c>
    </row>
    <row r="7" spans="1:18" ht="14.4" customHeight="1">
      <c r="A7" s="39" t="s">
        <v>99</v>
      </c>
      <c r="B7" s="286">
        <v>0</v>
      </c>
      <c r="C7" s="286">
        <v>0</v>
      </c>
      <c r="D7" s="286">
        <v>126</v>
      </c>
      <c r="E7" s="286">
        <v>0</v>
      </c>
      <c r="F7" s="286">
        <v>0</v>
      </c>
      <c r="G7" s="286">
        <v>1</v>
      </c>
      <c r="H7" s="286">
        <v>1</v>
      </c>
      <c r="I7" s="286">
        <v>0</v>
      </c>
      <c r="J7" s="286">
        <v>0</v>
      </c>
      <c r="K7" s="286">
        <v>0</v>
      </c>
      <c r="L7" s="286">
        <v>0</v>
      </c>
      <c r="M7" s="286">
        <v>0</v>
      </c>
      <c r="N7" s="286">
        <v>0</v>
      </c>
      <c r="O7" s="286">
        <v>1</v>
      </c>
      <c r="P7" s="286">
        <v>1</v>
      </c>
      <c r="Q7" s="290">
        <v>130</v>
      </c>
    </row>
    <row r="8" spans="1:18" ht="14.4" customHeight="1">
      <c r="A8" s="39" t="s">
        <v>100</v>
      </c>
      <c r="B8" s="286">
        <v>46</v>
      </c>
      <c r="C8" s="286">
        <v>77</v>
      </c>
      <c r="D8" s="286">
        <v>9</v>
      </c>
      <c r="E8" s="286">
        <v>331</v>
      </c>
      <c r="F8" s="286">
        <v>29</v>
      </c>
      <c r="G8" s="286">
        <v>38</v>
      </c>
      <c r="H8" s="286">
        <v>22</v>
      </c>
      <c r="I8" s="286">
        <v>4</v>
      </c>
      <c r="J8" s="286">
        <v>49</v>
      </c>
      <c r="K8" s="286">
        <v>148</v>
      </c>
      <c r="L8" s="286">
        <v>38</v>
      </c>
      <c r="M8" s="286">
        <v>11</v>
      </c>
      <c r="N8" s="286">
        <v>18</v>
      </c>
      <c r="O8" s="286">
        <v>40</v>
      </c>
      <c r="P8" s="286">
        <v>64</v>
      </c>
      <c r="Q8" s="290">
        <v>924</v>
      </c>
    </row>
    <row r="9" spans="1:18" ht="14.4" customHeight="1">
      <c r="A9" s="39" t="s">
        <v>101</v>
      </c>
      <c r="B9" s="286">
        <v>19</v>
      </c>
      <c r="C9" s="286">
        <v>19</v>
      </c>
      <c r="D9" s="286">
        <v>75</v>
      </c>
      <c r="E9" s="286">
        <v>3</v>
      </c>
      <c r="F9" s="286">
        <v>30</v>
      </c>
      <c r="G9" s="286">
        <v>26</v>
      </c>
      <c r="H9" s="286">
        <v>9</v>
      </c>
      <c r="I9" s="286">
        <v>2</v>
      </c>
      <c r="J9" s="286">
        <v>9</v>
      </c>
      <c r="K9" s="286">
        <v>85</v>
      </c>
      <c r="L9" s="286">
        <v>8</v>
      </c>
      <c r="M9" s="286">
        <v>4</v>
      </c>
      <c r="N9" s="286">
        <v>4</v>
      </c>
      <c r="O9" s="286">
        <v>31</v>
      </c>
      <c r="P9" s="286">
        <v>27</v>
      </c>
      <c r="Q9" s="290">
        <v>351</v>
      </c>
    </row>
    <row r="10" spans="1:18" ht="14.4" customHeight="1">
      <c r="A10" s="39" t="s">
        <v>94</v>
      </c>
      <c r="B10" s="286">
        <v>1655</v>
      </c>
      <c r="C10" s="286">
        <v>1168</v>
      </c>
      <c r="D10" s="286">
        <v>5219</v>
      </c>
      <c r="E10" s="286">
        <v>1</v>
      </c>
      <c r="F10" s="286">
        <v>932</v>
      </c>
      <c r="G10" s="286">
        <v>804</v>
      </c>
      <c r="H10" s="286">
        <v>958</v>
      </c>
      <c r="I10" s="286">
        <v>333</v>
      </c>
      <c r="J10" s="286">
        <v>646</v>
      </c>
      <c r="K10" s="286">
        <v>2588</v>
      </c>
      <c r="L10" s="286">
        <v>960</v>
      </c>
      <c r="M10" s="286">
        <v>194</v>
      </c>
      <c r="N10" s="286">
        <v>251</v>
      </c>
      <c r="O10" s="286">
        <v>1506</v>
      </c>
      <c r="P10" s="286">
        <v>1987</v>
      </c>
      <c r="Q10" s="290">
        <v>19202</v>
      </c>
    </row>
    <row r="11" spans="1:18" ht="14.4" customHeight="1">
      <c r="A11" s="39" t="s">
        <v>102</v>
      </c>
      <c r="B11" s="286">
        <v>117</v>
      </c>
      <c r="C11" s="286">
        <v>83</v>
      </c>
      <c r="D11" s="286">
        <v>2472</v>
      </c>
      <c r="E11" s="286">
        <v>0</v>
      </c>
      <c r="F11" s="286">
        <v>89</v>
      </c>
      <c r="G11" s="286">
        <v>71</v>
      </c>
      <c r="H11" s="286">
        <v>116</v>
      </c>
      <c r="I11" s="286">
        <v>35</v>
      </c>
      <c r="J11" s="286">
        <v>61</v>
      </c>
      <c r="K11" s="286">
        <v>135</v>
      </c>
      <c r="L11" s="286">
        <v>75</v>
      </c>
      <c r="M11" s="286">
        <v>12</v>
      </c>
      <c r="N11" s="286">
        <v>14</v>
      </c>
      <c r="O11" s="286">
        <v>176</v>
      </c>
      <c r="P11" s="286">
        <v>191</v>
      </c>
      <c r="Q11" s="290">
        <v>3647</v>
      </c>
    </row>
    <row r="12" spans="1:18" ht="14.4" customHeight="1">
      <c r="A12" s="39" t="s">
        <v>103</v>
      </c>
      <c r="B12" s="286">
        <v>23</v>
      </c>
      <c r="C12" s="286">
        <v>23</v>
      </c>
      <c r="D12" s="286">
        <v>169</v>
      </c>
      <c r="E12" s="286">
        <v>0</v>
      </c>
      <c r="F12" s="286">
        <v>26</v>
      </c>
      <c r="G12" s="286">
        <v>15</v>
      </c>
      <c r="H12" s="286">
        <v>20</v>
      </c>
      <c r="I12" s="286">
        <v>5</v>
      </c>
      <c r="J12" s="286">
        <v>22</v>
      </c>
      <c r="K12" s="286">
        <v>42</v>
      </c>
      <c r="L12" s="286">
        <v>23</v>
      </c>
      <c r="M12" s="286">
        <v>6</v>
      </c>
      <c r="N12" s="286">
        <v>5</v>
      </c>
      <c r="O12" s="286">
        <v>22</v>
      </c>
      <c r="P12" s="286">
        <v>25</v>
      </c>
      <c r="Q12" s="290">
        <v>426</v>
      </c>
    </row>
    <row r="13" spans="1:18">
      <c r="A13" s="156" t="s">
        <v>291</v>
      </c>
      <c r="B13" s="290">
        <v>3691</v>
      </c>
      <c r="C13" s="290">
        <v>2531</v>
      </c>
      <c r="D13" s="290">
        <v>17370</v>
      </c>
      <c r="E13" s="290">
        <v>391</v>
      </c>
      <c r="F13" s="290">
        <v>2176</v>
      </c>
      <c r="G13" s="290">
        <v>1822</v>
      </c>
      <c r="H13" s="290">
        <v>2101</v>
      </c>
      <c r="I13" s="290">
        <v>720</v>
      </c>
      <c r="J13" s="290">
        <v>1554</v>
      </c>
      <c r="K13" s="290">
        <v>3827</v>
      </c>
      <c r="L13" s="290">
        <v>1992</v>
      </c>
      <c r="M13" s="290">
        <v>510</v>
      </c>
      <c r="N13" s="290">
        <v>573</v>
      </c>
      <c r="O13" s="290">
        <v>2647</v>
      </c>
      <c r="P13" s="290">
        <v>4344</v>
      </c>
      <c r="Q13" s="290">
        <v>46249</v>
      </c>
    </row>
    <row r="23" spans="19:19">
      <c r="S23" s="166"/>
    </row>
    <row r="24" spans="19:19">
      <c r="S24" s="166"/>
    </row>
    <row r="25" spans="19:19">
      <c r="S25" s="166"/>
    </row>
    <row r="26" spans="19:19">
      <c r="S26" s="166"/>
    </row>
    <row r="35" spans="1:18">
      <c r="A35" s="481"/>
      <c r="B35" s="481"/>
      <c r="C35" s="481"/>
      <c r="D35" s="481"/>
      <c r="E35" s="481"/>
      <c r="F35" s="481"/>
      <c r="G35" s="481"/>
      <c r="H35" s="481"/>
      <c r="I35" s="481"/>
      <c r="J35" s="481"/>
      <c r="K35" s="481"/>
      <c r="L35" s="481"/>
      <c r="M35" s="481"/>
      <c r="N35" s="481"/>
      <c r="O35" s="481"/>
      <c r="P35" s="481"/>
      <c r="Q35" s="481"/>
      <c r="R35" s="481"/>
    </row>
  </sheetData>
  <mergeCells count="2">
    <mergeCell ref="A1:R1"/>
    <mergeCell ref="A35:R35"/>
  </mergeCells>
  <printOptions horizontalCentered="1"/>
  <pageMargins left="0.78740157480314965" right="0.19685039370078741" top="0.78740157480314965" bottom="0.19685039370078741" header="0.11811023622047245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20</vt:i4>
      </vt:variant>
      <vt:variant>
        <vt:lpstr>Plages nommées</vt:lpstr>
      </vt:variant>
      <vt:variant>
        <vt:i4>12</vt:i4>
      </vt:variant>
    </vt:vector>
  </HeadingPairs>
  <TitlesOfParts>
    <vt:vector size="32" baseType="lpstr">
      <vt:lpstr>Surfaces et places</vt:lpstr>
      <vt:lpstr>Jours ouverts</vt:lpstr>
      <vt:lpstr>Ratio Entrées prêts jours</vt:lpstr>
      <vt:lpstr>Entrées</vt:lpstr>
      <vt:lpstr>Prêts</vt:lpstr>
      <vt:lpstr>Site</vt:lpstr>
      <vt:lpstr>Prêts numériques</vt:lpstr>
      <vt:lpstr>Abonnés 1 jour</vt:lpstr>
      <vt:lpstr>Abonnés au 31 cate </vt:lpstr>
      <vt:lpstr>Abonnés communes et %</vt:lpstr>
      <vt:lpstr>Récap abo communes</vt:lpstr>
      <vt:lpstr>Abonnés au 31 âges</vt:lpstr>
      <vt:lpstr>Abonnés au 31 CSP</vt:lpstr>
      <vt:lpstr>Emprunteurs 1 prêt</vt:lpstr>
      <vt:lpstr>Prêts cate abonnés</vt:lpstr>
      <vt:lpstr>Collection LP&amp;Pat</vt:lpstr>
      <vt:lpstr>Prêts collection regroupement</vt:lpstr>
      <vt:lpstr>Prêts par domaine</vt:lpstr>
      <vt:lpstr>Acquisitions par domaine </vt:lpstr>
      <vt:lpstr>Périodiques</vt:lpstr>
      <vt:lpstr>'Abonnés au 31 âges'!Zone_d_impression</vt:lpstr>
      <vt:lpstr>'Abonnés au 31 cate '!Zone_d_impression</vt:lpstr>
      <vt:lpstr>'Abonnés au 31 CSP'!Zone_d_impression</vt:lpstr>
      <vt:lpstr>'Acquisitions par domaine '!Zone_d_impression</vt:lpstr>
      <vt:lpstr>'Collection LP&amp;Pat'!Zone_d_impression</vt:lpstr>
      <vt:lpstr>Entrées!Zone_d_impression</vt:lpstr>
      <vt:lpstr>Prêts!Zone_d_impression</vt:lpstr>
      <vt:lpstr>'Prêts cate abonnés'!Zone_d_impression</vt:lpstr>
      <vt:lpstr>'Prêts collection regroupement'!Zone_d_impression</vt:lpstr>
      <vt:lpstr>'Prêts numériques'!Zone_d_impression</vt:lpstr>
      <vt:lpstr>'Récap abo communes'!Zone_d_impression</vt:lpstr>
      <vt:lpstr>Site!Zone_d_impression</vt:lpstr>
    </vt:vector>
  </TitlesOfParts>
  <Company>TransGourmet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GP</dc:creator>
  <cp:lastModifiedBy>BERGA frédérique</cp:lastModifiedBy>
  <cp:lastPrinted>2023-05-11T11:55:59Z</cp:lastPrinted>
  <dcterms:created xsi:type="dcterms:W3CDTF">2020-05-05T13:43:35Z</dcterms:created>
  <dcterms:modified xsi:type="dcterms:W3CDTF">2023-05-15T09:09:22Z</dcterms:modified>
</cp:coreProperties>
</file>