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45" yWindow="-45" windowWidth="24030" windowHeight="5100" tabRatio="598"/>
  </bookViews>
  <sheets>
    <sheet name="Entrées" sheetId="1" r:id="rId1"/>
    <sheet name="Prêts" sheetId="2" r:id="rId2"/>
    <sheet name="Fréquentation portail" sheetId="12" r:id="rId3"/>
    <sheet name="Abonnés &amp; Emprunteurs actifs" sheetId="56" r:id="rId4"/>
    <sheet name="Surfaces et places assises " sheetId="7" r:id="rId5"/>
    <sheet name="Entrées prêts jours heures" sheetId="62" r:id="rId6"/>
    <sheet name="Abonnés au 31 cate d'abo" sheetId="4" r:id="rId7"/>
    <sheet name="Abonnés communes et %" sheetId="65" r:id="rId8"/>
    <sheet name="Abonnés des communes" sheetId="46" r:id="rId9"/>
    <sheet name="Collection" sheetId="22" r:id="rId10"/>
    <sheet name="Acquisitions courantes" sheetId="55" r:id="rId11"/>
    <sheet name="Acquisitions par loc" sheetId="53" r:id="rId12"/>
    <sheet name="Périodiques" sheetId="54" r:id="rId13"/>
    <sheet name="Feuil2" sheetId="78" r:id="rId14"/>
  </sheets>
  <externalReferences>
    <externalReference r:id="rId15"/>
    <externalReference r:id="rId16"/>
    <externalReference r:id="rId17"/>
    <externalReference r:id="rId18"/>
    <externalReference r:id="rId19"/>
  </externalReferences>
  <definedNames>
    <definedName name="Excel_BuiltIn__FilterDatabase_1">#REF!</definedName>
    <definedName name="Excel_BuiltIn__FilterDatabase_2">#REF!</definedName>
    <definedName name="_xlnm.Print_Area" localSheetId="6">'Abonnés au 31 cate d''abo'!$A$1:$S$33</definedName>
    <definedName name="_xlnm.Print_Area" localSheetId="9">Collection!$A$1:$Q$46</definedName>
    <definedName name="_xlnm.Print_Area" localSheetId="0">Entrées!$A$1:$R$33</definedName>
    <definedName name="_xlnm.Print_Area" localSheetId="1">Prêts!$A$1:$S$38</definedName>
  </definedNames>
  <calcPr calcId="145621"/>
</workbook>
</file>

<file path=xl/calcChain.xml><?xml version="1.0" encoding="utf-8"?>
<calcChain xmlns="http://schemas.openxmlformats.org/spreadsheetml/2006/main">
  <c r="J18" i="12" l="1"/>
  <c r="I18" i="12"/>
  <c r="C37" i="54" l="1"/>
  <c r="K14" i="4" l="1"/>
  <c r="K19" i="2" l="1"/>
  <c r="N18" i="1"/>
  <c r="C36" i="54" l="1"/>
  <c r="D6" i="54"/>
  <c r="E6" i="54" s="1"/>
  <c r="D8" i="54"/>
  <c r="E8" i="54" s="1"/>
  <c r="D10" i="54"/>
  <c r="D12" i="54"/>
  <c r="E12" i="54" s="1"/>
  <c r="D17" i="54"/>
  <c r="E17" i="54" s="1"/>
  <c r="D19" i="54"/>
  <c r="E19" i="54" s="1"/>
  <c r="D21" i="54"/>
  <c r="E21" i="54" s="1"/>
  <c r="D23" i="54"/>
  <c r="E23" i="54" s="1"/>
  <c r="D25" i="54"/>
  <c r="E25" i="54" s="1"/>
  <c r="D27" i="54"/>
  <c r="E27" i="54" s="1"/>
  <c r="D29" i="54"/>
  <c r="E29" i="54" s="1"/>
  <c r="D31" i="54"/>
  <c r="E31" i="54" s="1"/>
  <c r="D32" i="54"/>
  <c r="E32" i="54" s="1"/>
  <c r="D34" i="54"/>
  <c r="E34" i="54" s="1"/>
  <c r="S16" i="2"/>
  <c r="B19" i="2"/>
  <c r="E19" i="2"/>
  <c r="S6" i="2"/>
  <c r="S7" i="2"/>
  <c r="S8" i="2"/>
  <c r="S9" i="2"/>
  <c r="S10" i="2"/>
  <c r="S13" i="2"/>
  <c r="S14" i="2"/>
  <c r="O19" i="2"/>
  <c r="L19" i="2"/>
  <c r="J19" i="2"/>
  <c r="I19" i="2"/>
  <c r="H19" i="2"/>
  <c r="G19" i="2"/>
  <c r="S4" i="4"/>
  <c r="S5" i="4"/>
  <c r="S6" i="4"/>
  <c r="S7" i="4"/>
  <c r="S8" i="4"/>
  <c r="S9" i="4"/>
  <c r="S10" i="4"/>
  <c r="S11" i="4"/>
  <c r="S3" i="4"/>
  <c r="C14" i="4"/>
  <c r="D14" i="4"/>
  <c r="E14" i="4"/>
  <c r="F14" i="4"/>
  <c r="G14" i="4"/>
  <c r="H14" i="4"/>
  <c r="I14" i="4"/>
  <c r="J14" i="4"/>
  <c r="L14" i="4"/>
  <c r="M14" i="4"/>
  <c r="N14" i="4"/>
  <c r="O14" i="4"/>
  <c r="P14" i="4"/>
  <c r="Q14" i="4"/>
  <c r="B14" i="4"/>
  <c r="R12" i="4"/>
  <c r="S12" i="4" s="1"/>
  <c r="M18" i="1"/>
  <c r="O18" i="1"/>
  <c r="B18" i="1"/>
  <c r="C18" i="1"/>
  <c r="E18" i="1"/>
  <c r="F18" i="1"/>
  <c r="G18" i="1"/>
  <c r="H18" i="1"/>
  <c r="I18" i="1"/>
  <c r="J18" i="1"/>
  <c r="K18" i="1"/>
  <c r="L18" i="1"/>
  <c r="D19" i="12"/>
  <c r="B19" i="12"/>
  <c r="C19" i="2"/>
  <c r="D19" i="2"/>
  <c r="F19" i="2"/>
  <c r="M19" i="2"/>
  <c r="N19" i="2"/>
  <c r="P19" i="2"/>
  <c r="S11" i="2"/>
  <c r="S12" i="2"/>
  <c r="S15" i="2"/>
  <c r="R5" i="1"/>
  <c r="R6" i="1"/>
  <c r="R7" i="1"/>
  <c r="R8" i="1"/>
  <c r="R9" i="1"/>
  <c r="R10" i="1"/>
  <c r="R11" i="1"/>
  <c r="R12" i="1"/>
  <c r="R13" i="1"/>
  <c r="R14" i="1"/>
  <c r="R15" i="1"/>
  <c r="R4" i="1"/>
  <c r="S17" i="2" l="1"/>
  <c r="R16" i="1"/>
  <c r="D18" i="1"/>
  <c r="D36" i="54"/>
  <c r="Q19" i="2"/>
  <c r="S5" i="2"/>
  <c r="E10" i="54"/>
  <c r="P18" i="1" l="1"/>
</calcChain>
</file>

<file path=xl/sharedStrings.xml><?xml version="1.0" encoding="utf-8"?>
<sst xmlns="http://schemas.openxmlformats.org/spreadsheetml/2006/main" count="565" uniqueCount="297">
  <si>
    <r>
      <t xml:space="preserve">Total prêts </t>
    </r>
    <r>
      <rPr>
        <sz val="8"/>
        <rFont val="Arial"/>
        <family val="2"/>
      </rPr>
      <t>hors Centre Ressources</t>
    </r>
  </si>
  <si>
    <t>TOTAL 2012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</si>
  <si>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</si>
  <si>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</si>
  <si>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</si>
  <si>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</si>
  <si>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</si>
  <si>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</si>
  <si>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</si>
  <si>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</si>
  <si>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</si>
  <si>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</si>
  <si>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</si>
  <si>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</si>
  <si>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E. Zola</t>
  </si>
  <si>
    <t>Victor Hugo</t>
  </si>
  <si>
    <t>Garcia Lorca</t>
  </si>
  <si>
    <t>La Gare</t>
  </si>
  <si>
    <t>Françoise Giroud</t>
  </si>
  <si>
    <t>Aimé Césaire</t>
  </si>
  <si>
    <t>Albert Camus</t>
  </si>
  <si>
    <t>J. de La Fontaine</t>
  </si>
  <si>
    <t>P. Langevin</t>
  </si>
  <si>
    <t>Total</t>
  </si>
  <si>
    <t>BCD</t>
  </si>
  <si>
    <t>Autres</t>
  </si>
  <si>
    <t>Nombre de jours ouverts</t>
  </si>
  <si>
    <t>Nombre d'heures</t>
  </si>
  <si>
    <t>Ouvertures hebdomadaires</t>
  </si>
  <si>
    <t>Entrées</t>
  </si>
  <si>
    <t>Entrées
/jour</t>
  </si>
  <si>
    <t>Entrées
/heure</t>
  </si>
  <si>
    <t>Prêts</t>
  </si>
  <si>
    <t>Prêts
/jour</t>
  </si>
  <si>
    <t>Prêts
/heure</t>
  </si>
  <si>
    <t>Commentaires</t>
  </si>
  <si>
    <t>Emile Zola (hors Centre de Ressources)</t>
  </si>
  <si>
    <t>40h30 + 3h30 le dimanche</t>
  </si>
  <si>
    <t>Federico Fellini</t>
  </si>
  <si>
    <t>26h30</t>
  </si>
  <si>
    <t>Jean-Jacques Rousseau</t>
  </si>
  <si>
    <t>William Shakespeare</t>
  </si>
  <si>
    <t>28h</t>
  </si>
  <si>
    <t>Jean de La Fontaine</t>
  </si>
  <si>
    <t>21h</t>
  </si>
  <si>
    <t>29h</t>
  </si>
  <si>
    <t>Paul Langevin</t>
  </si>
  <si>
    <t>15h30</t>
  </si>
  <si>
    <t>PLACES ASSISES</t>
  </si>
  <si>
    <t>SHON</t>
  </si>
  <si>
    <t>SU</t>
  </si>
  <si>
    <t>Places assises seules</t>
  </si>
  <si>
    <t>Sous-total places assises seules et places asises avec tables</t>
  </si>
  <si>
    <t>Places assises auditorium, salles d'animation et de vidéo collective</t>
  </si>
  <si>
    <t>Sous-total places assises animation</t>
  </si>
  <si>
    <t xml:space="preserve">Emile Zola </t>
  </si>
  <si>
    <t>Accueil, Forum, auditorium</t>
  </si>
  <si>
    <t>Adultes</t>
  </si>
  <si>
    <t>Jeunesse</t>
  </si>
  <si>
    <t>Mixtes</t>
  </si>
  <si>
    <t>Patrimoine</t>
  </si>
  <si>
    <t>Centre de ressources</t>
  </si>
  <si>
    <t>TOTAL</t>
  </si>
  <si>
    <t>SURFACES</t>
  </si>
  <si>
    <t xml:space="preserve">Baillargues </t>
  </si>
  <si>
    <t>Beaulieu</t>
  </si>
  <si>
    <t>Castelnau-le-lez</t>
  </si>
  <si>
    <t>Castries</t>
  </si>
  <si>
    <t>Clapiers</t>
  </si>
  <si>
    <t>Cournonsec</t>
  </si>
  <si>
    <t>Cournonterral</t>
  </si>
  <si>
    <t>Fabrègues</t>
  </si>
  <si>
    <t>Grabels</t>
  </si>
  <si>
    <t>Jacou</t>
  </si>
  <si>
    <t>Juvignac</t>
  </si>
  <si>
    <t>Lattes</t>
  </si>
  <si>
    <t>Lavérune</t>
  </si>
  <si>
    <t>Le Crès</t>
  </si>
  <si>
    <t>Montaud</t>
  </si>
  <si>
    <t>Montferrier-sur-lez</t>
  </si>
  <si>
    <t>Murviel-les-montpellier</t>
  </si>
  <si>
    <t>Pignan</t>
  </si>
  <si>
    <t>Prades le lez</t>
  </si>
  <si>
    <t>Pérols</t>
  </si>
  <si>
    <t>Restinclières</t>
  </si>
  <si>
    <t>Saint-Brès</t>
  </si>
  <si>
    <t>Saint-Drézéry</t>
  </si>
  <si>
    <t>Saint-Genies-des-Mourgues</t>
  </si>
  <si>
    <t>Saint-Georges-dOrques</t>
  </si>
  <si>
    <t>Saint-Jean-de-Védas</t>
  </si>
  <si>
    <t>Saussan</t>
  </si>
  <si>
    <t>Sussargues</t>
  </si>
  <si>
    <t>Vendargues</t>
  </si>
  <si>
    <t>Villeneuve-les-Maguelone</t>
  </si>
  <si>
    <t>Nombre de visites (site médiathèques)</t>
  </si>
  <si>
    <t>Numilog</t>
  </si>
  <si>
    <t>Artevod</t>
  </si>
  <si>
    <t>Documents visionnés</t>
  </si>
  <si>
    <t>Nombre de questions posées</t>
  </si>
  <si>
    <t>Nbre de pages vues
 (site médiathèques)</t>
  </si>
  <si>
    <t>Dossier de presse</t>
  </si>
  <si>
    <t>Jeu de société</t>
  </si>
  <si>
    <t xml:space="preserve">Monnaie ou médaille </t>
  </si>
  <si>
    <t>Objet</t>
  </si>
  <si>
    <t>DVDROM Jeunesse Prêt</t>
  </si>
  <si>
    <t>Docs Graphiques</t>
  </si>
  <si>
    <t>Musique Imprimée</t>
  </si>
  <si>
    <t>Méthode de langue Adultes</t>
  </si>
  <si>
    <t>Méthode de langue Jeunesse</t>
  </si>
  <si>
    <t>Livres Enregistrés</t>
  </si>
  <si>
    <t>CD Adultes</t>
  </si>
  <si>
    <t>CD Enfants</t>
  </si>
  <si>
    <t>DVD Adultes</t>
  </si>
  <si>
    <t>DVD Enfants</t>
  </si>
  <si>
    <t>Cassette audio</t>
  </si>
  <si>
    <t>DVDROM Jeunesse Consultation</t>
  </si>
  <si>
    <t>DVDROM Adulte Consultation</t>
  </si>
  <si>
    <t>Jeux vidéo Consultation</t>
  </si>
  <si>
    <t>Manuscrits</t>
  </si>
  <si>
    <t>F. Fellini</t>
  </si>
  <si>
    <t xml:space="preserve">Adultes </t>
  </si>
  <si>
    <t>Chercheurs</t>
  </si>
  <si>
    <t>Collectivités</t>
  </si>
  <si>
    <t>Enfants</t>
  </si>
  <si>
    <t>Jeunes</t>
  </si>
  <si>
    <t>Personnel</t>
  </si>
  <si>
    <t>Classes crèches</t>
  </si>
  <si>
    <t>Ass. maternelles</t>
  </si>
  <si>
    <t xml:space="preserve">DVDROM Adultes Prêt </t>
  </si>
  <si>
    <t>Docs Cartographiques</t>
  </si>
  <si>
    <t>Microformes</t>
  </si>
  <si>
    <t>Livres précieux</t>
  </si>
  <si>
    <t>ALBUMS</t>
  </si>
  <si>
    <t>ART ET LOISIRS</t>
  </si>
  <si>
    <t>HISTOIRE GEO</t>
  </si>
  <si>
    <t>INCONTOURNABLES</t>
  </si>
  <si>
    <t>JEUX VIDEO</t>
  </si>
  <si>
    <t>LANGUES ETRANGERES</t>
  </si>
  <si>
    <t>PHILO PSYCHO</t>
  </si>
  <si>
    <t>SCIENCES ET TECHNIQUES</t>
  </si>
  <si>
    <t>SOCIETE</t>
  </si>
  <si>
    <t>BD AD</t>
  </si>
  <si>
    <t>BD JE</t>
  </si>
  <si>
    <t>ROMANS JEUNESSE</t>
  </si>
  <si>
    <t>DOCUMENTAIRES JEUNESSE</t>
  </si>
  <si>
    <t>LITTERATURE</t>
  </si>
  <si>
    <t xml:space="preserve">EDITIONS ADAPTEES </t>
  </si>
  <si>
    <t>CD (TOTAL)</t>
  </si>
  <si>
    <t>DVD (TOTAL)</t>
  </si>
  <si>
    <t xml:space="preserve">SUGGESTIONS </t>
  </si>
  <si>
    <t>Partitions</t>
  </si>
  <si>
    <t>Jean Giono</t>
  </si>
  <si>
    <t>Total général  Site</t>
  </si>
  <si>
    <t xml:space="preserve">Toutes localisations </t>
  </si>
  <si>
    <t>PARASCOLAIRE</t>
  </si>
  <si>
    <t xml:space="preserve">. </t>
  </si>
  <si>
    <t>Total entrées</t>
  </si>
  <si>
    <t>Montpellier</t>
  </si>
  <si>
    <t>Total général</t>
  </si>
  <si>
    <t xml:space="preserve">Montpellier </t>
  </si>
  <si>
    <t>Communes Agglo hors Montpellier</t>
  </si>
  <si>
    <t>Total Agglomération</t>
  </si>
  <si>
    <t>BD AD + JE</t>
  </si>
  <si>
    <t>ROMANS + DOCS JEUNESSE</t>
  </si>
  <si>
    <t>Que sais-je</t>
  </si>
  <si>
    <t>TOTAL
exemplaires Quartiers</t>
  </si>
  <si>
    <t>nc</t>
  </si>
  <si>
    <t>TOTAL
exemplaires Ecoles</t>
  </si>
  <si>
    <t>* hors ressources électroniques, Périodiques, Achats patrimoniaux</t>
  </si>
  <si>
    <t>Localisation</t>
  </si>
  <si>
    <t>Nombre
Abonnements</t>
  </si>
  <si>
    <t>Total
Abonnements</t>
  </si>
  <si>
    <t xml:space="preserve">Total
Titres </t>
  </si>
  <si>
    <t xml:space="preserve">AIME CESAIRE </t>
  </si>
  <si>
    <t xml:space="preserve">ALBERT CAMUS  </t>
  </si>
  <si>
    <t>ECOLES</t>
  </si>
  <si>
    <t>FELLINI</t>
  </si>
  <si>
    <t>FORUM ACTUALITE</t>
  </si>
  <si>
    <t>Etrangers</t>
  </si>
  <si>
    <t xml:space="preserve">FRANCOISE GIROUD </t>
  </si>
  <si>
    <t xml:space="preserve">GARCIA LORCA </t>
  </si>
  <si>
    <t xml:space="preserve">GEORGE SAND  </t>
  </si>
  <si>
    <t xml:space="preserve">JJ ROUSSEAU </t>
  </si>
  <si>
    <t xml:space="preserve">LA GARE </t>
  </si>
  <si>
    <t xml:space="preserve">LAVERUNE </t>
  </si>
  <si>
    <t>PATRIMOINE &amp; RECHERCHE</t>
  </si>
  <si>
    <t xml:space="preserve">SHAKESPEARE </t>
  </si>
  <si>
    <t xml:space="preserve">VICTOR HUGO </t>
  </si>
  <si>
    <t>Ouvertures hebdomadaires réservées aux accueils de classes</t>
  </si>
  <si>
    <t>TOTAL
exemplaires commissions</t>
  </si>
  <si>
    <t>Nombre titres
commandés</t>
  </si>
  <si>
    <t>F. Giroud</t>
  </si>
  <si>
    <t>V. Hugo</t>
  </si>
  <si>
    <t>W. Shakespeare</t>
  </si>
  <si>
    <t>J.J. Rousseau</t>
  </si>
  <si>
    <t>J. Giono</t>
  </si>
  <si>
    <t>G. Sand</t>
  </si>
  <si>
    <t>F. Garcia Lorca</t>
  </si>
  <si>
    <t>A. Césaire</t>
  </si>
  <si>
    <t>A. Camus</t>
  </si>
  <si>
    <t>Communes Hérault Hors Agglomération</t>
  </si>
  <si>
    <t>George Sand</t>
  </si>
  <si>
    <t>TOTAL
 2012</t>
  </si>
  <si>
    <t>Total 2012</t>
  </si>
  <si>
    <t>Visites</t>
  </si>
  <si>
    <t>Pages vues</t>
  </si>
  <si>
    <t xml:space="preserve">Bibliothèque numérique </t>
  </si>
  <si>
    <t>Documents consultés</t>
  </si>
  <si>
    <t xml:space="preserve">Fermeture estivale de 4 semaines
</t>
  </si>
  <si>
    <t>Hérault hors Agglo</t>
  </si>
  <si>
    <t>% d'abonnés de la ville siège de la médiathèque du réseau par rapport au total des abonnés de cette médiathèque</t>
  </si>
  <si>
    <t>LIVRES CINEMA</t>
  </si>
  <si>
    <t>LIVRES MUSIQUE</t>
  </si>
  <si>
    <t>EDITIONS ADAPTEES Jeunesse</t>
  </si>
  <si>
    <t>MUSIQUE AFRO-AMERICAINE</t>
  </si>
  <si>
    <t>CHANSON FRANCAISE</t>
  </si>
  <si>
    <t xml:space="preserve">SCENE LOCALE </t>
  </si>
  <si>
    <t>MUSIQUE POUR ENFANTS</t>
  </si>
  <si>
    <t>MUSIQUE CLASSIQUE</t>
  </si>
  <si>
    <t>MUSIQUES DU MONDE</t>
  </si>
  <si>
    <t>ROCK RAP</t>
  </si>
  <si>
    <t xml:space="preserve">DVD FICTION </t>
  </si>
  <si>
    <t>DVD DOCUMENTAIRES</t>
  </si>
  <si>
    <t>DVD MUSIQUE ET DANSE</t>
  </si>
  <si>
    <t xml:space="preserve">Jeu video </t>
  </si>
  <si>
    <t>Liseuses</t>
  </si>
  <si>
    <t>Publications en séries  Jeunesse</t>
  </si>
  <si>
    <t>Publications en séries  Adultes</t>
  </si>
  <si>
    <t>Livres Imprimés Adultes</t>
  </si>
  <si>
    <t>Livres Imprimés  Enfants</t>
  </si>
  <si>
    <t xml:space="preserve">JEAN GIONO </t>
  </si>
  <si>
    <t>Total abonnements</t>
  </si>
  <si>
    <t>Total titres différents</t>
  </si>
  <si>
    <t xml:space="preserve">* hors Ressources électroniques, Périodiques, Achats patrimoniaux </t>
  </si>
  <si>
    <t>TOTAL
exemplaires
 MCA</t>
  </si>
  <si>
    <t>ROMANS Etrangers + SF</t>
  </si>
  <si>
    <r>
      <t>Places assises avec tables (</t>
    </r>
    <r>
      <rPr>
        <sz val="8"/>
        <rFont val="Arial"/>
        <family val="2"/>
      </rPr>
      <t>y compris OPAC, Internet, multimédia, écoute musique)</t>
    </r>
  </si>
  <si>
    <r>
      <t>Places assises sur les tapis</t>
    </r>
    <r>
      <rPr>
        <sz val="8"/>
        <rFont val="Arial"/>
        <family val="2"/>
      </rPr>
      <t xml:space="preserve"> (salles bébés lecteurs, heure du conte) </t>
    </r>
  </si>
  <si>
    <t>ENTREES - 2013</t>
  </si>
  <si>
    <t>Total 2013</t>
  </si>
  <si>
    <t>TOTAL
 2013</t>
  </si>
  <si>
    <t>Evolution 2013/2012</t>
  </si>
  <si>
    <t>Evolution 2013/2012
+2,5% sans fermeture GL</t>
  </si>
  <si>
    <t xml:space="preserve">Fermeture estivale de 7 semaines pour réaménagement </t>
  </si>
  <si>
    <t>RECAPITULATIF DES JOURS ET HEURES D'OUVERTURE - RESEAU DES MEDIATHEQUES - 2013</t>
  </si>
  <si>
    <t>PRETS - 2013</t>
  </si>
  <si>
    <t>TOTAL 2013</t>
  </si>
  <si>
    <t>Evolution 2013/12</t>
  </si>
  <si>
    <t>BATIMENTS - SURFACES ET PLACES ASSISES - 2013</t>
  </si>
  <si>
    <t>ABONNES ACTIFS AU MOINS 1 JOUR - 2013</t>
  </si>
  <si>
    <t>EMPRUNTEURS ACTIFS AU MOINS 1 JOUR - 2013</t>
  </si>
  <si>
    <t>Au 31/12/2013</t>
  </si>
  <si>
    <t>ABONNES AU 31/12/2013 PAR CATEGORIES D'ABONNES</t>
  </si>
  <si>
    <t>ABONNES AU 31/12/2013 PAR COMMUNES</t>
  </si>
  <si>
    <t>ABONNES AU 31/12/2013 PAR COMMUNES - RECAPITULATIF</t>
  </si>
  <si>
    <t xml:space="preserve">PAUL LANGEVIN </t>
  </si>
  <si>
    <t>CONSULTATION DU SITE INTERNET - 2013</t>
  </si>
  <si>
    <t>Décembre*</t>
  </si>
  <si>
    <t>*Chiffre partiel : mise en service du site Internet des médiathèques en décembre 2013, période de transition entre l'ancien et le nouveau système</t>
  </si>
  <si>
    <t>Utilisateurs</t>
  </si>
  <si>
    <r>
      <t>876</t>
    </r>
    <r>
      <rPr>
        <sz val="8"/>
        <rFont val="Arial"/>
        <family val="2"/>
      </rPr>
      <t xml:space="preserve"> abonnés ont visionné un film dans l'année</t>
    </r>
  </si>
  <si>
    <t>Amplitude d'ouverture maximale du réseau</t>
  </si>
  <si>
    <t>276 jours</t>
  </si>
  <si>
    <t>47h</t>
  </si>
  <si>
    <t>2094,5h</t>
  </si>
  <si>
    <t>Fermeture du 15 juin au 02 octobre, pour réaménagement du hall et automatisation</t>
  </si>
  <si>
    <t>PERIODIQUES - 2013</t>
  </si>
  <si>
    <t>COLLECTION AU 31/12/2013</t>
  </si>
  <si>
    <t>ACQUISITIONS COURANTES - 2013*</t>
  </si>
  <si>
    <t>ACQUISITIONS COMMISSIONS  - 2013 - TOUS DOMAINES PAR LOCALISATION *</t>
  </si>
  <si>
    <t>dont Réassort</t>
  </si>
  <si>
    <t>dont  Recherche</t>
  </si>
  <si>
    <t>% du Total d'exemplaires</t>
  </si>
  <si>
    <t>ROMANS Français + POLICIERS</t>
  </si>
  <si>
    <t>DVD FICTION JE</t>
  </si>
  <si>
    <t xml:space="preserve">HMARCHE LIV JEUNESSE </t>
  </si>
  <si>
    <t>HMARCHE OC+ RE</t>
  </si>
  <si>
    <r>
      <t xml:space="preserve">JOUETS+JEUX SOCIETE </t>
    </r>
    <r>
      <rPr>
        <sz val="8"/>
        <rFont val="Arial"/>
        <family val="2"/>
      </rPr>
      <t>réseau</t>
    </r>
  </si>
  <si>
    <r>
      <t>FDS REGIONAL RESEAU</t>
    </r>
    <r>
      <rPr>
        <sz val="8"/>
        <rFont val="Arial"/>
        <family val="2"/>
      </rPr>
      <t xml:space="preserve"> prêt+pat</t>
    </r>
  </si>
  <si>
    <r>
      <rPr>
        <b/>
        <sz val="10"/>
        <rFont val="Arial"/>
        <family val="2"/>
      </rPr>
      <t>MULTIPLES</t>
    </r>
    <r>
      <rPr>
        <sz val="10"/>
        <rFont val="Arial"/>
        <family val="2"/>
      </rPr>
      <t xml:space="preserve"> Exemplaires</t>
    </r>
  </si>
  <si>
    <r>
      <rPr>
        <b/>
        <sz val="10"/>
        <rFont val="Arial"/>
        <family val="2"/>
      </rPr>
      <t>Moy Multiples</t>
    </r>
    <r>
      <rPr>
        <sz val="10"/>
        <rFont val="Arial"/>
        <family val="2"/>
      </rPr>
      <t xml:space="preserve">
 Exempl/titres </t>
    </r>
  </si>
  <si>
    <t>Moyenne Nombre exempl/titres</t>
  </si>
  <si>
    <t>COMMISSIONS</t>
  </si>
  <si>
    <t>Partitions précieuses</t>
  </si>
  <si>
    <t>K-Portal 
site institutionnel</t>
  </si>
  <si>
    <t>Ermes 
Catalogue et services</t>
  </si>
  <si>
    <t>Biblioses@me</t>
  </si>
  <si>
    <t>Evolution 2013/2012
+4,52% sans fermeture GL</t>
  </si>
  <si>
    <t>562 utilisateurs uniques</t>
  </si>
  <si>
    <t>Entre 
200 et 220
utilisateurs par mois</t>
  </si>
  <si>
    <t xml:space="preserve">TOTAL GENERAL
</t>
  </si>
  <si>
    <t>Exemplaires
acquis en commission</t>
  </si>
  <si>
    <t xml:space="preserve">Exemplaires multiples 
</t>
  </si>
  <si>
    <t>12 à 21</t>
  </si>
  <si>
    <t>Emile Zola</t>
  </si>
  <si>
    <t>Jean Jacques Rousseau</t>
  </si>
  <si>
    <t>Federico Garcia Lorca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</si>
</sst>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[$-40C]mmm\-yy;@"/>
    <numFmt numFmtId="166" formatCode="0.0%"/>
    <numFmt numFmtId="167" formatCode="_-* #,##0.00\ [$€]_-;\-* #,##0.00\ [$€]_-;_-* &quot;-&quot;??\ [$€]_-;_-@_-"/>
  </numFmts>
  <fonts count="4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 Narrow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10"/>
      <name val="FuturaA Bk BT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0" borderId="1" applyNumberFormat="0" applyAlignment="0" applyProtection="0"/>
    <xf numFmtId="0" fontId="15" fillId="0" borderId="2" applyNumberFormat="0" applyFill="0" applyAlignment="0" applyProtection="0"/>
    <xf numFmtId="0" fontId="8" fillId="21" borderId="3" applyNumberFormat="0" applyFont="0" applyAlignment="0" applyProtection="0"/>
    <xf numFmtId="0" fontId="16" fillId="7" borderId="1" applyNumberFormat="0" applyAlignment="0" applyProtection="0"/>
    <xf numFmtId="167" fontId="1" fillId="0" borderId="0" applyFont="0" applyFill="0" applyBorder="0" applyAlignment="0" applyProtection="0"/>
    <xf numFmtId="0" fontId="17" fillId="3" borderId="0" applyNumberForma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8" fillId="22" borderId="0" applyNumberFormat="0" applyBorder="0" applyAlignment="0" applyProtection="0"/>
    <xf numFmtId="0" fontId="8" fillId="0" borderId="0"/>
    <xf numFmtId="0" fontId="8" fillId="0" borderId="0"/>
    <xf numFmtId="0" fontId="11" fillId="0" borderId="0"/>
    <xf numFmtId="0" fontId="19" fillId="4" borderId="0" applyNumberFormat="0" applyBorder="0" applyAlignment="0" applyProtection="0"/>
    <xf numFmtId="0" fontId="20" fillId="20" borderId="4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27" fillId="23" borderId="9" applyNumberFormat="0" applyAlignment="0" applyProtection="0"/>
    <xf numFmtId="0" fontId="1" fillId="0" borderId="0"/>
    <xf numFmtId="0" fontId="1" fillId="0" borderId="0"/>
    <xf numFmtId="0" fontId="40" fillId="0" borderId="0"/>
  </cellStyleXfs>
  <cellXfs count="502">
    <xf numFmtId="0" fontId="0" fillId="0" borderId="0" xfId="0"/>
    <xf numFmtId="1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Alignment="1">
      <alignment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3" fontId="0" fillId="0" borderId="12" xfId="0" applyNumberFormat="1" applyBorder="1"/>
    <xf numFmtId="3" fontId="0" fillId="0" borderId="0" xfId="0" applyNumberFormat="1"/>
    <xf numFmtId="3" fontId="2" fillId="0" borderId="0" xfId="0" applyNumberFormat="1" applyFont="1" applyFill="1" applyBorder="1"/>
    <xf numFmtId="3" fontId="2" fillId="24" borderId="13" xfId="0" applyNumberFormat="1" applyFont="1" applyFill="1" applyBorder="1" applyAlignment="1">
      <alignment horizontal="center"/>
    </xf>
    <xf numFmtId="3" fontId="2" fillId="24" borderId="12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Border="1"/>
    <xf numFmtId="3" fontId="0" fillId="0" borderId="12" xfId="0" applyNumberFormat="1" applyBorder="1" applyAlignment="1">
      <alignment horizontal="center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 vertical="center" wrapText="1"/>
    </xf>
    <xf numFmtId="0" fontId="1" fillId="0" borderId="0" xfId="0" applyFont="1"/>
    <xf numFmtId="0" fontId="1" fillId="0" borderId="11" xfId="0" applyFont="1" applyBorder="1"/>
    <xf numFmtId="0" fontId="1" fillId="0" borderId="15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9" xfId="0" applyFont="1" applyBorder="1" applyAlignment="1">
      <alignment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3" fontId="8" fillId="0" borderId="22" xfId="0" applyNumberFormat="1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3" fontId="8" fillId="0" borderId="25" xfId="0" applyNumberFormat="1" applyFont="1" applyFill="1" applyBorder="1" applyAlignment="1">
      <alignment horizontal="center" vertical="center" wrapText="1"/>
    </xf>
    <xf numFmtId="3" fontId="8" fillId="0" borderId="26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0" fontId="1" fillId="0" borderId="28" xfId="0" applyFont="1" applyBorder="1"/>
    <xf numFmtId="3" fontId="8" fillId="0" borderId="29" xfId="0" applyNumberFormat="1" applyFont="1" applyFill="1" applyBorder="1" applyAlignment="1">
      <alignment horizontal="center" vertical="center" wrapText="1"/>
    </xf>
    <xf numFmtId="3" fontId="8" fillId="0" borderId="30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0" fontId="1" fillId="0" borderId="21" xfId="0" applyFont="1" applyBorder="1"/>
    <xf numFmtId="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" fillId="0" borderId="32" xfId="0" applyFont="1" applyBorder="1"/>
    <xf numFmtId="3" fontId="8" fillId="0" borderId="33" xfId="0" applyNumberFormat="1" applyFont="1" applyFill="1" applyBorder="1" applyAlignment="1">
      <alignment horizontal="center" vertical="center" wrapText="1"/>
    </xf>
    <xf numFmtId="3" fontId="8" fillId="0" borderId="34" xfId="0" applyNumberFormat="1" applyFont="1" applyFill="1" applyBorder="1" applyAlignment="1">
      <alignment horizontal="center" vertical="center" wrapText="1"/>
    </xf>
    <xf numFmtId="3" fontId="2" fillId="0" borderId="3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3" fontId="8" fillId="0" borderId="12" xfId="0" applyNumberFormat="1" applyFont="1" applyFill="1" applyBorder="1"/>
    <xf numFmtId="0" fontId="0" fillId="0" borderId="0" xfId="0" applyFill="1"/>
    <xf numFmtId="0" fontId="0" fillId="0" borderId="0" xfId="0" applyBorder="1"/>
    <xf numFmtId="10" fontId="6" fillId="0" borderId="23" xfId="0" applyNumberFormat="1" applyFont="1" applyBorder="1"/>
    <xf numFmtId="3" fontId="0" fillId="0" borderId="0" xfId="0" applyNumberFormat="1" applyBorder="1"/>
    <xf numFmtId="0" fontId="0" fillId="0" borderId="0" xfId="0" applyFill="1" applyBorder="1"/>
    <xf numFmtId="0" fontId="8" fillId="0" borderId="0" xfId="0" applyFont="1"/>
    <xf numFmtId="3" fontId="0" fillId="0" borderId="33" xfId="0" applyNumberFormat="1" applyBorder="1"/>
    <xf numFmtId="0" fontId="2" fillId="24" borderId="15" xfId="0" applyFont="1" applyFill="1" applyBorder="1" applyProtection="1"/>
    <xf numFmtId="3" fontId="2" fillId="24" borderId="13" xfId="0" applyNumberFormat="1" applyFont="1" applyFill="1" applyBorder="1" applyAlignment="1">
      <alignment vertical="center"/>
    </xf>
    <xf numFmtId="3" fontId="0" fillId="0" borderId="52" xfId="0" applyNumberFormat="1" applyBorder="1"/>
    <xf numFmtId="3" fontId="2" fillId="24" borderId="13" xfId="0" applyNumberFormat="1" applyFont="1" applyFill="1" applyBorder="1" applyAlignment="1">
      <alignment horizontal="center" vertical="center"/>
    </xf>
    <xf numFmtId="3" fontId="2" fillId="26" borderId="13" xfId="0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21" xfId="0" applyBorder="1"/>
    <xf numFmtId="0" fontId="0" fillId="0" borderId="24" xfId="0" applyBorder="1"/>
    <xf numFmtId="3" fontId="2" fillId="24" borderId="26" xfId="0" applyNumberFormat="1" applyFont="1" applyFill="1" applyBorder="1" applyAlignment="1">
      <alignment horizontal="center"/>
    </xf>
    <xf numFmtId="3" fontId="2" fillId="24" borderId="42" xfId="0" applyNumberFormat="1" applyFont="1" applyFill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1" fontId="4" fillId="0" borderId="24" xfId="0" applyNumberFormat="1" applyFont="1" applyFill="1" applyBorder="1" applyAlignment="1" applyProtection="1">
      <alignment horizontal="left" vertical="center" wrapText="1"/>
    </xf>
    <xf numFmtId="0" fontId="29" fillId="0" borderId="12" xfId="0" applyFont="1" applyBorder="1"/>
    <xf numFmtId="0" fontId="8" fillId="0" borderId="0" xfId="0" applyFont="1" applyFill="1" applyBorder="1"/>
    <xf numFmtId="17" fontId="2" fillId="24" borderId="48" xfId="0" applyNumberFormat="1" applyFont="1" applyFill="1" applyBorder="1" applyAlignment="1" applyProtection="1">
      <alignment wrapText="1"/>
    </xf>
    <xf numFmtId="165" fontId="2" fillId="0" borderId="22" xfId="0" applyNumberFormat="1" applyFont="1" applyBorder="1"/>
    <xf numFmtId="3" fontId="0" fillId="0" borderId="22" xfId="0" applyNumberFormat="1" applyBorder="1" applyAlignment="1">
      <alignment wrapText="1"/>
    </xf>
    <xf numFmtId="9" fontId="6" fillId="0" borderId="27" xfId="0" applyNumberFormat="1" applyFont="1" applyBorder="1" applyAlignment="1">
      <alignment horizontal="center"/>
    </xf>
    <xf numFmtId="0" fontId="0" fillId="0" borderId="27" xfId="0" applyBorder="1" applyAlignment="1">
      <alignment vertical="center" wrapText="1"/>
    </xf>
    <xf numFmtId="3" fontId="0" fillId="0" borderId="26" xfId="0" applyNumberFormat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3" fontId="2" fillId="24" borderId="22" xfId="0" applyNumberFormat="1" applyFont="1" applyFill="1" applyBorder="1" applyAlignment="1">
      <alignment wrapText="1"/>
    </xf>
    <xf numFmtId="3" fontId="2" fillId="26" borderId="22" xfId="0" applyNumberFormat="1" applyFont="1" applyFill="1" applyBorder="1" applyAlignment="1">
      <alignment wrapText="1"/>
    </xf>
    <xf numFmtId="3" fontId="8" fillId="26" borderId="13" xfId="0" applyNumberFormat="1" applyFont="1" applyFill="1" applyBorder="1" applyAlignment="1">
      <alignment horizontal="center"/>
    </xf>
    <xf numFmtId="9" fontId="6" fillId="0" borderId="14" xfId="0" applyNumberFormat="1" applyFont="1" applyBorder="1" applyAlignment="1">
      <alignment horizontal="center"/>
    </xf>
    <xf numFmtId="3" fontId="8" fillId="26" borderId="12" xfId="0" applyNumberFormat="1" applyFont="1" applyFill="1" applyBorder="1" applyAlignment="1">
      <alignment horizontal="center"/>
    </xf>
    <xf numFmtId="9" fontId="6" fillId="0" borderId="23" xfId="0" applyNumberFormat="1" applyFont="1" applyBorder="1" applyAlignment="1">
      <alignment horizontal="center"/>
    </xf>
    <xf numFmtId="3" fontId="8" fillId="26" borderId="26" xfId="0" applyNumberFormat="1" applyFont="1" applyFill="1" applyBorder="1" applyAlignment="1">
      <alignment horizontal="center"/>
    </xf>
    <xf numFmtId="3" fontId="2" fillId="24" borderId="22" xfId="0" applyNumberFormat="1" applyFont="1" applyFill="1" applyBorder="1"/>
    <xf numFmtId="3" fontId="4" fillId="0" borderId="25" xfId="0" applyNumberFormat="1" applyFont="1" applyBorder="1" applyAlignment="1">
      <alignment wrapText="1"/>
    </xf>
    <xf numFmtId="3" fontId="2" fillId="24" borderId="27" xfId="0" applyNumberFormat="1" applyFont="1" applyFill="1" applyBorder="1"/>
    <xf numFmtId="3" fontId="2" fillId="24" borderId="26" xfId="0" applyNumberFormat="1" applyFont="1" applyFill="1" applyBorder="1"/>
    <xf numFmtId="3" fontId="2" fillId="24" borderId="23" xfId="0" applyNumberFormat="1" applyFont="1" applyFill="1" applyBorder="1"/>
    <xf numFmtId="3" fontId="2" fillId="24" borderId="37" xfId="0" applyNumberFormat="1" applyFont="1" applyFill="1" applyBorder="1" applyAlignment="1">
      <alignment horizontal="center" vertical="center" wrapText="1"/>
    </xf>
    <xf numFmtId="3" fontId="2" fillId="24" borderId="55" xfId="0" applyNumberFormat="1" applyFont="1" applyFill="1" applyBorder="1" applyAlignment="1">
      <alignment horizontal="center" vertical="center" wrapText="1"/>
    </xf>
    <xf numFmtId="3" fontId="2" fillId="0" borderId="56" xfId="0" applyNumberFormat="1" applyFont="1" applyBorder="1" applyAlignment="1">
      <alignment horizontal="center" vertical="top"/>
    </xf>
    <xf numFmtId="3" fontId="0" fillId="0" borderId="12" xfId="0" applyNumberFormat="1" applyFill="1" applyBorder="1"/>
    <xf numFmtId="3" fontId="2" fillId="0" borderId="23" xfId="0" applyNumberFormat="1" applyFont="1" applyFill="1" applyBorder="1"/>
    <xf numFmtId="0" fontId="2" fillId="0" borderId="0" xfId="0" applyFont="1" applyFill="1" applyBorder="1"/>
    <xf numFmtId="3" fontId="8" fillId="0" borderId="0" xfId="0" applyNumberFormat="1" applyFont="1" applyFill="1" applyBorder="1"/>
    <xf numFmtId="3" fontId="2" fillId="0" borderId="20" xfId="0" applyNumberFormat="1" applyFont="1" applyFill="1" applyBorder="1" applyAlignment="1">
      <alignment horizontal="center"/>
    </xf>
    <xf numFmtId="3" fontId="2" fillId="0" borderId="14" xfId="0" applyNumberFormat="1" applyFont="1" applyFill="1" applyBorder="1"/>
    <xf numFmtId="0" fontId="8" fillId="0" borderId="0" xfId="35"/>
    <xf numFmtId="3" fontId="8" fillId="0" borderId="0" xfId="35" applyNumberFormat="1"/>
    <xf numFmtId="0" fontId="2" fillId="0" borderId="0" xfId="35" applyFont="1"/>
    <xf numFmtId="3" fontId="2" fillId="24" borderId="57" xfId="0" applyNumberFormat="1" applyFont="1" applyFill="1" applyBorder="1"/>
    <xf numFmtId="3" fontId="2" fillId="24" borderId="39" xfId="0" applyNumberFormat="1" applyFont="1" applyFill="1" applyBorder="1"/>
    <xf numFmtId="3" fontId="2" fillId="24" borderId="21" xfId="0" applyNumberFormat="1" applyFont="1" applyFill="1" applyBorder="1"/>
    <xf numFmtId="3" fontId="2" fillId="24" borderId="32" xfId="0" applyNumberFormat="1" applyFont="1" applyFill="1" applyBorder="1"/>
    <xf numFmtId="3" fontId="2" fillId="24" borderId="48" xfId="0" applyNumberFormat="1" applyFont="1" applyFill="1" applyBorder="1"/>
    <xf numFmtId="3" fontId="2" fillId="24" borderId="24" xfId="0" applyNumberFormat="1" applyFont="1" applyFill="1" applyBorder="1" applyAlignment="1">
      <alignment horizontal="center" vertical="center" wrapText="1"/>
    </xf>
    <xf numFmtId="0" fontId="31" fillId="0" borderId="0" xfId="36" applyFont="1"/>
    <xf numFmtId="0" fontId="31" fillId="0" borderId="0" xfId="36" applyFont="1" applyAlignment="1">
      <alignment horizontal="center" vertical="center"/>
    </xf>
    <xf numFmtId="0" fontId="30" fillId="0" borderId="13" xfId="36" applyFont="1" applyBorder="1"/>
    <xf numFmtId="0" fontId="31" fillId="0" borderId="13" xfId="36" applyFont="1" applyBorder="1" applyAlignment="1">
      <alignment horizontal="center"/>
    </xf>
    <xf numFmtId="0" fontId="30" fillId="0" borderId="26" xfId="36" applyFont="1" applyBorder="1"/>
    <xf numFmtId="0" fontId="31" fillId="0" borderId="26" xfId="36" applyFont="1" applyBorder="1" applyAlignment="1">
      <alignment horizontal="center"/>
    </xf>
    <xf numFmtId="0" fontId="30" fillId="0" borderId="36" xfId="36" applyFont="1" applyBorder="1" applyAlignment="1">
      <alignment horizontal="left" vertical="center"/>
    </xf>
    <xf numFmtId="0" fontId="30" fillId="0" borderId="57" xfId="36" applyFont="1" applyBorder="1"/>
    <xf numFmtId="0" fontId="31" fillId="0" borderId="57" xfId="36" applyFont="1" applyBorder="1" applyAlignment="1">
      <alignment horizontal="center"/>
    </xf>
    <xf numFmtId="0" fontId="31" fillId="0" borderId="57" xfId="36" applyFont="1" applyBorder="1" applyAlignment="1">
      <alignment horizontal="center" vertical="center"/>
    </xf>
    <xf numFmtId="0" fontId="30" fillId="0" borderId="36" xfId="36" applyFont="1" applyFill="1" applyBorder="1" applyAlignment="1">
      <alignment horizontal="left" vertical="center"/>
    </xf>
    <xf numFmtId="0" fontId="30" fillId="0" borderId="57" xfId="36" applyFont="1" applyFill="1" applyBorder="1"/>
    <xf numFmtId="1" fontId="30" fillId="0" borderId="13" xfId="36" applyNumberFormat="1" applyFont="1" applyBorder="1" applyAlignment="1">
      <alignment horizontal="center"/>
    </xf>
    <xf numFmtId="0" fontId="30" fillId="0" borderId="12" xfId="36" applyFont="1" applyBorder="1"/>
    <xf numFmtId="0" fontId="31" fillId="0" borderId="12" xfId="36" applyFont="1" applyBorder="1" applyAlignment="1">
      <alignment horizontal="center"/>
    </xf>
    <xf numFmtId="0" fontId="5" fillId="0" borderId="48" xfId="36" applyFont="1" applyBorder="1" applyAlignment="1">
      <alignment horizontal="center" vertical="center" wrapText="1"/>
    </xf>
    <xf numFmtId="0" fontId="2" fillId="0" borderId="0" xfId="35" applyFont="1" applyAlignment="1">
      <alignment horizontal="center"/>
    </xf>
    <xf numFmtId="164" fontId="2" fillId="0" borderId="20" xfId="0" applyNumberFormat="1" applyFont="1" applyBorder="1"/>
    <xf numFmtId="0" fontId="2" fillId="0" borderId="13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/>
    </xf>
    <xf numFmtId="3" fontId="2" fillId="24" borderId="13" xfId="0" applyNumberFormat="1" applyFont="1" applyFill="1" applyBorder="1" applyAlignment="1">
      <alignment horizontal="center" wrapText="1"/>
    </xf>
    <xf numFmtId="3" fontId="2" fillId="26" borderId="13" xfId="0" applyNumberFormat="1" applyFont="1" applyFill="1" applyBorder="1" applyAlignment="1">
      <alignment horizontal="center" wrapText="1"/>
    </xf>
    <xf numFmtId="3" fontId="4" fillId="0" borderId="14" xfId="0" applyNumberFormat="1" applyFont="1" applyBorder="1" applyAlignment="1">
      <alignment wrapText="1"/>
    </xf>
    <xf numFmtId="0" fontId="2" fillId="24" borderId="13" xfId="0" applyNumberFormat="1" applyFont="1" applyFill="1" applyBorder="1" applyAlignment="1">
      <alignment horizontal="center" vertical="center" textRotation="90" wrapText="1"/>
    </xf>
    <xf numFmtId="0" fontId="2" fillId="27" borderId="13" xfId="0" applyNumberFormat="1" applyFont="1" applyFill="1" applyBorder="1" applyAlignment="1">
      <alignment horizontal="center" vertical="center" textRotation="90" wrapText="1"/>
    </xf>
    <xf numFmtId="0" fontId="2" fillId="28" borderId="13" xfId="0" applyNumberFormat="1" applyFont="1" applyFill="1" applyBorder="1" applyAlignment="1">
      <alignment horizontal="center" vertical="center" textRotation="90" wrapText="1"/>
    </xf>
    <xf numFmtId="0" fontId="2" fillId="29" borderId="13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165" fontId="29" fillId="0" borderId="22" xfId="0" applyNumberFormat="1" applyFont="1" applyBorder="1"/>
    <xf numFmtId="0" fontId="28" fillId="0" borderId="13" xfId="0" applyNumberFormat="1" applyFont="1" applyFill="1" applyBorder="1" applyAlignment="1">
      <alignment horizontal="center" vertical="center" textRotation="90" wrapText="1"/>
    </xf>
    <xf numFmtId="0" fontId="0" fillId="0" borderId="20" xfId="0" applyBorder="1"/>
    <xf numFmtId="0" fontId="2" fillId="26" borderId="13" xfId="0" applyNumberFormat="1" applyFont="1" applyFill="1" applyBorder="1" applyAlignment="1">
      <alignment horizontal="center" vertical="center" textRotation="90" wrapText="1"/>
    </xf>
    <xf numFmtId="0" fontId="2" fillId="0" borderId="22" xfId="0" applyFont="1" applyFill="1" applyBorder="1" applyAlignment="1">
      <alignment wrapText="1"/>
    </xf>
    <xf numFmtId="0" fontId="2" fillId="24" borderId="22" xfId="0" applyFont="1" applyFill="1" applyBorder="1" applyAlignment="1">
      <alignment wrapText="1"/>
    </xf>
    <xf numFmtId="0" fontId="2" fillId="24" borderId="25" xfId="0" applyFont="1" applyFill="1" applyBorder="1" applyAlignment="1">
      <alignment wrapText="1"/>
    </xf>
    <xf numFmtId="0" fontId="1" fillId="0" borderId="49" xfId="0" applyFont="1" applyBorder="1"/>
    <xf numFmtId="0" fontId="2" fillId="24" borderId="62" xfId="0" applyFont="1" applyFill="1" applyBorder="1" applyAlignment="1">
      <alignment horizontal="center" vertical="center" wrapText="1"/>
    </xf>
    <xf numFmtId="3" fontId="2" fillId="24" borderId="19" xfId="0" applyNumberFormat="1" applyFont="1" applyFill="1" applyBorder="1" applyAlignment="1">
      <alignment horizontal="center" vertical="center" wrapText="1"/>
    </xf>
    <xf numFmtId="3" fontId="2" fillId="24" borderId="21" xfId="0" applyNumberFormat="1" applyFont="1" applyFill="1" applyBorder="1" applyAlignment="1">
      <alignment horizontal="center" vertical="center" wrapText="1"/>
    </xf>
    <xf numFmtId="3" fontId="2" fillId="24" borderId="63" xfId="0" applyNumberFormat="1" applyFont="1" applyFill="1" applyBorder="1" applyAlignment="1">
      <alignment horizontal="center" vertical="center" wrapText="1"/>
    </xf>
    <xf numFmtId="3" fontId="2" fillId="24" borderId="61" xfId="0" applyNumberFormat="1" applyFont="1" applyFill="1" applyBorder="1" applyAlignment="1">
      <alignment horizontal="center" vertical="center" wrapText="1"/>
    </xf>
    <xf numFmtId="3" fontId="2" fillId="24" borderId="44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3" fontId="2" fillId="26" borderId="50" xfId="0" applyNumberFormat="1" applyFont="1" applyFill="1" applyBorder="1" applyAlignment="1">
      <alignment vertical="center"/>
    </xf>
    <xf numFmtId="3" fontId="2" fillId="26" borderId="12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top" wrapText="1"/>
    </xf>
    <xf numFmtId="1" fontId="0" fillId="0" borderId="0" xfId="0" applyNumberFormat="1" applyFill="1" applyBorder="1" applyProtection="1"/>
    <xf numFmtId="0" fontId="2" fillId="0" borderId="0" xfId="0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 wrapText="1"/>
    </xf>
    <xf numFmtId="9" fontId="4" fillId="0" borderId="53" xfId="0" applyNumberFormat="1" applyFont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3" fontId="0" fillId="0" borderId="30" xfId="0" applyNumberFormat="1" applyBorder="1" applyAlignment="1">
      <alignment horizontal="center" vertical="center" wrapText="1"/>
    </xf>
    <xf numFmtId="3" fontId="0" fillId="0" borderId="68" xfId="0" applyNumberFormat="1" applyBorder="1" applyAlignment="1">
      <alignment horizontal="center" wrapText="1"/>
    </xf>
    <xf numFmtId="0" fontId="0" fillId="0" borderId="15" xfId="0" applyBorder="1"/>
    <xf numFmtId="0" fontId="3" fillId="0" borderId="31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2" fillId="0" borderId="51" xfId="0" applyNumberFormat="1" applyFont="1" applyBorder="1" applyAlignment="1">
      <alignment horizontal="center" vertical="center" textRotation="90" wrapText="1"/>
    </xf>
    <xf numFmtId="0" fontId="2" fillId="24" borderId="19" xfId="0" applyNumberFormat="1" applyFont="1" applyFill="1" applyBorder="1" applyAlignment="1">
      <alignment horizontal="center" vertical="center" wrapText="1"/>
    </xf>
    <xf numFmtId="165" fontId="2" fillId="0" borderId="34" xfId="0" applyNumberFormat="1" applyFont="1" applyBorder="1"/>
    <xf numFmtId="3" fontId="0" fillId="0" borderId="40" xfId="0" applyNumberFormat="1" applyBorder="1"/>
    <xf numFmtId="165" fontId="2" fillId="24" borderId="36" xfId="0" applyNumberFormat="1" applyFont="1" applyFill="1" applyBorder="1"/>
    <xf numFmtId="165" fontId="2" fillId="0" borderId="0" xfId="0" applyNumberFormat="1" applyFont="1" applyFill="1" applyBorder="1"/>
    <xf numFmtId="3" fontId="2" fillId="26" borderId="12" xfId="0" applyNumberFormat="1" applyFont="1" applyFill="1" applyBorder="1"/>
    <xf numFmtId="0" fontId="28" fillId="0" borderId="51" xfId="0" applyNumberFormat="1" applyFont="1" applyFill="1" applyBorder="1" applyAlignment="1">
      <alignment horizontal="center" vertical="center" textRotation="90" wrapText="1"/>
    </xf>
    <xf numFmtId="3" fontId="2" fillId="24" borderId="57" xfId="0" applyNumberFormat="1" applyFont="1" applyFill="1" applyBorder="1" applyAlignment="1">
      <alignment vertical="center"/>
    </xf>
    <xf numFmtId="3" fontId="2" fillId="24" borderId="39" xfId="0" applyNumberFormat="1" applyFont="1" applyFill="1" applyBorder="1" applyAlignment="1">
      <alignment vertical="center"/>
    </xf>
    <xf numFmtId="3" fontId="2" fillId="24" borderId="48" xfId="0" applyNumberFormat="1" applyFont="1" applyFill="1" applyBorder="1" applyAlignment="1">
      <alignment vertical="center"/>
    </xf>
    <xf numFmtId="0" fontId="2" fillId="31" borderId="13" xfId="0" applyNumberFormat="1" applyFont="1" applyFill="1" applyBorder="1" applyAlignment="1">
      <alignment horizontal="center" vertical="center" textRotation="90" wrapText="1"/>
    </xf>
    <xf numFmtId="0" fontId="2" fillId="32" borderId="13" xfId="0" applyNumberFormat="1" applyFont="1" applyFill="1" applyBorder="1" applyAlignment="1">
      <alignment horizontal="center" vertical="center" textRotation="90" wrapText="1"/>
    </xf>
    <xf numFmtId="3" fontId="2" fillId="24" borderId="19" xfId="0" applyNumberFormat="1" applyFont="1" applyFill="1" applyBorder="1" applyAlignment="1">
      <alignment horizontal="center" vertical="center"/>
    </xf>
    <xf numFmtId="3" fontId="2" fillId="24" borderId="14" xfId="0" applyNumberFormat="1" applyFont="1" applyFill="1" applyBorder="1" applyAlignment="1">
      <alignment horizontal="center" vertical="center"/>
    </xf>
    <xf numFmtId="3" fontId="8" fillId="24" borderId="12" xfId="0" applyNumberFormat="1" applyFont="1" applyFill="1" applyBorder="1" applyAlignment="1">
      <alignment horizontal="center" vertical="center" wrapText="1"/>
    </xf>
    <xf numFmtId="0" fontId="0" fillId="24" borderId="12" xfId="0" applyFill="1" applyBorder="1" applyAlignment="1">
      <alignment horizontal="center" vertical="top"/>
    </xf>
    <xf numFmtId="3" fontId="0" fillId="24" borderId="12" xfId="0" applyNumberFormat="1" applyFill="1" applyBorder="1" applyAlignment="1">
      <alignment horizontal="center" vertical="top"/>
    </xf>
    <xf numFmtId="0" fontId="0" fillId="0" borderId="0" xfId="0"/>
    <xf numFmtId="0" fontId="2" fillId="24" borderId="23" xfId="0" applyFont="1" applyFill="1" applyBorder="1" applyAlignment="1">
      <alignment horizontal="right"/>
    </xf>
    <xf numFmtId="0" fontId="30" fillId="0" borderId="33" xfId="36" applyFont="1" applyBorder="1"/>
    <xf numFmtId="0" fontId="31" fillId="0" borderId="33" xfId="36" applyFont="1" applyBorder="1" applyAlignment="1">
      <alignment horizontal="center"/>
    </xf>
    <xf numFmtId="1" fontId="32" fillId="24" borderId="51" xfId="36" applyNumberFormat="1" applyFont="1" applyFill="1" applyBorder="1" applyAlignment="1">
      <alignment horizontal="center"/>
    </xf>
    <xf numFmtId="0" fontId="32" fillId="24" borderId="43" xfId="36" applyFont="1" applyFill="1" applyBorder="1" applyAlignment="1">
      <alignment horizontal="center"/>
    </xf>
    <xf numFmtId="0" fontId="31" fillId="0" borderId="0" xfId="36" applyFont="1" applyFill="1" applyBorder="1" applyAlignment="1">
      <alignment horizontal="center" vertical="center"/>
    </xf>
    <xf numFmtId="0" fontId="5" fillId="24" borderId="13" xfId="36" applyFont="1" applyFill="1" applyBorder="1"/>
    <xf numFmtId="0" fontId="5" fillId="24" borderId="26" xfId="36" applyFont="1" applyFill="1" applyBorder="1"/>
    <xf numFmtId="0" fontId="2" fillId="24" borderId="49" xfId="0" applyFont="1" applyFill="1" applyBorder="1" applyAlignment="1">
      <alignment horizontal="center" vertical="center"/>
    </xf>
    <xf numFmtId="3" fontId="8" fillId="24" borderId="23" xfId="0" applyNumberFormat="1" applyFont="1" applyFill="1" applyBorder="1" applyAlignment="1">
      <alignment horizontal="center" vertical="center" wrapText="1"/>
    </xf>
    <xf numFmtId="3" fontId="2" fillId="24" borderId="49" xfId="0" applyNumberFormat="1" applyFont="1" applyFill="1" applyBorder="1" applyAlignment="1">
      <alignment horizontal="center" vertical="center"/>
    </xf>
    <xf numFmtId="3" fontId="2" fillId="24" borderId="36" xfId="0" applyNumberFormat="1" applyFont="1" applyFill="1" applyBorder="1" applyAlignment="1">
      <alignment horizontal="center" vertical="center" wrapText="1"/>
    </xf>
    <xf numFmtId="3" fontId="2" fillId="24" borderId="57" xfId="0" applyNumberFormat="1" applyFont="1" applyFill="1" applyBorder="1" applyAlignment="1">
      <alignment horizontal="center" vertical="center" wrapText="1"/>
    </xf>
    <xf numFmtId="0" fontId="2" fillId="24" borderId="48" xfId="0" applyFont="1" applyFill="1" applyBorder="1" applyAlignment="1">
      <alignment horizontal="center" vertical="center"/>
    </xf>
    <xf numFmtId="10" fontId="34" fillId="0" borderId="26" xfId="0" applyNumberFormat="1" applyFont="1" applyFill="1" applyBorder="1"/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35" applyFont="1"/>
    <xf numFmtId="0" fontId="7" fillId="0" borderId="0" xfId="35" applyFont="1" applyBorder="1" applyAlignment="1">
      <alignment horizontal="center" vertical="center"/>
    </xf>
    <xf numFmtId="3" fontId="0" fillId="0" borderId="28" xfId="0" applyNumberFormat="1" applyFill="1" applyBorder="1" applyProtection="1"/>
    <xf numFmtId="3" fontId="0" fillId="0" borderId="67" xfId="0" applyNumberFormat="1" applyFill="1" applyBorder="1" applyProtection="1"/>
    <xf numFmtId="3" fontId="0" fillId="0" borderId="45" xfId="0" applyNumberFormat="1" applyFill="1" applyBorder="1" applyProtection="1"/>
    <xf numFmtId="3" fontId="0" fillId="0" borderId="21" xfId="0" applyNumberFormat="1" applyFill="1" applyBorder="1" applyProtection="1"/>
    <xf numFmtId="3" fontId="0" fillId="0" borderId="58" xfId="0" applyNumberFormat="1" applyFill="1" applyBorder="1" applyProtection="1"/>
    <xf numFmtId="3" fontId="0" fillId="0" borderId="50" xfId="0" applyNumberFormat="1" applyFill="1" applyBorder="1" applyProtection="1"/>
    <xf numFmtId="3" fontId="0" fillId="0" borderId="24" xfId="0" applyNumberFormat="1" applyFill="1" applyBorder="1" applyProtection="1"/>
    <xf numFmtId="3" fontId="8" fillId="0" borderId="28" xfId="0" applyNumberFormat="1" applyFont="1" applyFill="1" applyBorder="1" applyProtection="1"/>
    <xf numFmtId="9" fontId="4" fillId="0" borderId="14" xfId="0" applyNumberFormat="1" applyFont="1" applyBorder="1" applyAlignment="1">
      <alignment horizontal="center" vertical="center"/>
    </xf>
    <xf numFmtId="1" fontId="0" fillId="0" borderId="45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1" fontId="0" fillId="0" borderId="50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0" fillId="0" borderId="52" xfId="0" applyBorder="1"/>
    <xf numFmtId="0" fontId="2" fillId="24" borderId="12" xfId="0" applyFont="1" applyFill="1" applyBorder="1"/>
    <xf numFmtId="0" fontId="0" fillId="0" borderId="12" xfId="0" applyFill="1" applyBorder="1"/>
    <xf numFmtId="0" fontId="0" fillId="24" borderId="12" xfId="0" applyFill="1" applyBorder="1"/>
    <xf numFmtId="0" fontId="0" fillId="27" borderId="12" xfId="0" applyFill="1" applyBorder="1"/>
    <xf numFmtId="0" fontId="0" fillId="26" borderId="12" xfId="0" applyFill="1" applyBorder="1"/>
    <xf numFmtId="0" fontId="0" fillId="31" borderId="12" xfId="0" applyFill="1" applyBorder="1"/>
    <xf numFmtId="0" fontId="0" fillId="28" borderId="12" xfId="0" applyFill="1" applyBorder="1"/>
    <xf numFmtId="0" fontId="0" fillId="32" borderId="12" xfId="0" applyFill="1" applyBorder="1"/>
    <xf numFmtId="0" fontId="0" fillId="29" borderId="12" xfId="0" applyFill="1" applyBorder="1"/>
    <xf numFmtId="3" fontId="0" fillId="0" borderId="20" xfId="0" applyNumberFormat="1" applyBorder="1"/>
    <xf numFmtId="3" fontId="0" fillId="0" borderId="22" xfId="0" applyNumberFormat="1" applyBorder="1"/>
    <xf numFmtId="3" fontId="0" fillId="24" borderId="22" xfId="0" applyNumberFormat="1" applyFill="1" applyBorder="1"/>
    <xf numFmtId="3" fontId="0" fillId="27" borderId="22" xfId="0" applyNumberFormat="1" applyFill="1" applyBorder="1"/>
    <xf numFmtId="3" fontId="0" fillId="26" borderId="22" xfId="0" applyNumberFormat="1" applyFill="1" applyBorder="1"/>
    <xf numFmtId="3" fontId="0" fillId="31" borderId="22" xfId="0" applyNumberFormat="1" applyFill="1" applyBorder="1"/>
    <xf numFmtId="3" fontId="2" fillId="24" borderId="23" xfId="0" applyNumberFormat="1" applyFont="1" applyFill="1" applyBorder="1" applyAlignment="1">
      <alignment horizontal="right"/>
    </xf>
    <xf numFmtId="3" fontId="0" fillId="28" borderId="22" xfId="0" applyNumberFormat="1" applyFill="1" applyBorder="1"/>
    <xf numFmtId="3" fontId="0" fillId="32" borderId="22" xfId="0" applyNumberFormat="1" applyFill="1" applyBorder="1"/>
    <xf numFmtId="3" fontId="0" fillId="29" borderId="22" xfId="0" applyNumberFormat="1" applyFill="1" applyBorder="1"/>
    <xf numFmtId="3" fontId="0" fillId="0" borderId="25" xfId="0" applyNumberFormat="1" applyBorder="1" applyAlignment="1">
      <alignment vertical="center" wrapText="1"/>
    </xf>
    <xf numFmtId="9" fontId="0" fillId="24" borderId="26" xfId="0" applyNumberFormat="1" applyFill="1" applyBorder="1" applyAlignment="1">
      <alignment vertical="center"/>
    </xf>
    <xf numFmtId="9" fontId="0" fillId="0" borderId="26" xfId="0" applyNumberFormat="1" applyBorder="1" applyAlignment="1">
      <alignment vertical="center"/>
    </xf>
    <xf numFmtId="3" fontId="0" fillId="0" borderId="27" xfId="0" applyNumberFormat="1" applyBorder="1" applyAlignment="1">
      <alignment horizontal="right" vertical="center"/>
    </xf>
    <xf numFmtId="3" fontId="8" fillId="24" borderId="12" xfId="0" applyNumberFormat="1" applyFont="1" applyFill="1" applyBorder="1"/>
    <xf numFmtId="3" fontId="0" fillId="0" borderId="22" xfId="0" applyNumberFormat="1" applyFill="1" applyBorder="1"/>
    <xf numFmtId="165" fontId="29" fillId="0" borderId="34" xfId="0" applyNumberFormat="1" applyFont="1" applyBorder="1"/>
    <xf numFmtId="0" fontId="28" fillId="24" borderId="36" xfId="0" applyFont="1" applyFill="1" applyBorder="1" applyAlignment="1">
      <alignment horizontal="center" vertical="center" wrapText="1"/>
    </xf>
    <xf numFmtId="0" fontId="38" fillId="0" borderId="12" xfId="0" applyFont="1" applyBorder="1"/>
    <xf numFmtId="3" fontId="29" fillId="26" borderId="30" xfId="0" applyNumberFormat="1" applyFont="1" applyFill="1" applyBorder="1" applyAlignment="1">
      <alignment vertical="center"/>
    </xf>
    <xf numFmtId="10" fontId="33" fillId="0" borderId="37" xfId="0" applyNumberFormat="1" applyFont="1" applyBorder="1" applyAlignment="1">
      <alignment vertical="center"/>
    </xf>
    <xf numFmtId="3" fontId="29" fillId="26" borderId="50" xfId="0" applyNumberFormat="1" applyFont="1" applyFill="1" applyBorder="1"/>
    <xf numFmtId="3" fontId="29" fillId="26" borderId="41" xfId="0" applyNumberFormat="1" applyFont="1" applyFill="1" applyBorder="1"/>
    <xf numFmtId="3" fontId="29" fillId="26" borderId="64" xfId="0" applyNumberFormat="1" applyFont="1" applyFill="1" applyBorder="1" applyAlignment="1">
      <alignment vertical="center"/>
    </xf>
    <xf numFmtId="1" fontId="28" fillId="24" borderId="19" xfId="0" applyNumberFormat="1" applyFont="1" applyFill="1" applyBorder="1" applyAlignment="1" applyProtection="1">
      <alignment horizontal="center" vertical="center" textRotation="90" wrapText="1"/>
    </xf>
    <xf numFmtId="0" fontId="28" fillId="0" borderId="20" xfId="0" applyFont="1" applyFill="1" applyBorder="1" applyAlignment="1" applyProtection="1">
      <alignment horizontal="center" vertical="center" wrapText="1"/>
    </xf>
    <xf numFmtId="1" fontId="28" fillId="26" borderId="42" xfId="0" applyNumberFormat="1" applyFont="1" applyFill="1" applyBorder="1" applyAlignment="1" applyProtection="1">
      <alignment horizontal="center" vertical="center" textRotation="90" wrapText="1"/>
    </xf>
    <xf numFmtId="1" fontId="34" fillId="0" borderId="14" xfId="0" applyNumberFormat="1" applyFont="1" applyFill="1" applyBorder="1" applyAlignment="1" applyProtection="1">
      <alignment horizontal="center" vertical="center" textRotation="90" wrapText="1"/>
    </xf>
    <xf numFmtId="10" fontId="33" fillId="0" borderId="23" xfId="0" applyNumberFormat="1" applyFont="1" applyBorder="1"/>
    <xf numFmtId="10" fontId="33" fillId="0" borderId="35" xfId="0" applyNumberFormat="1" applyFont="1" applyBorder="1"/>
    <xf numFmtId="1" fontId="28" fillId="26" borderId="29" xfId="0" applyNumberFormat="1" applyFont="1" applyFill="1" applyBorder="1" applyAlignment="1" applyProtection="1">
      <alignment horizontal="center" vertical="center" wrapText="1"/>
    </xf>
    <xf numFmtId="1" fontId="4" fillId="0" borderId="25" xfId="0" applyNumberFormat="1" applyFont="1" applyFill="1" applyBorder="1" applyAlignment="1" applyProtection="1">
      <alignment horizontal="left" vertical="center" wrapText="1"/>
    </xf>
    <xf numFmtId="10" fontId="34" fillId="0" borderId="26" xfId="0" applyNumberFormat="1" applyFont="1" applyBorder="1" applyAlignment="1">
      <alignment vertical="center"/>
    </xf>
    <xf numFmtId="17" fontId="0" fillId="0" borderId="47" xfId="0" applyNumberFormat="1" applyBorder="1" applyProtection="1"/>
    <xf numFmtId="0" fontId="2" fillId="24" borderId="70" xfId="0" applyFont="1" applyFill="1" applyBorder="1" applyAlignment="1" applyProtection="1">
      <alignment horizontal="right"/>
    </xf>
    <xf numFmtId="3" fontId="2" fillId="24" borderId="69" xfId="0" applyNumberFormat="1" applyFont="1" applyFill="1" applyBorder="1" applyAlignment="1" applyProtection="1">
      <alignment horizontal="right"/>
    </xf>
    <xf numFmtId="3" fontId="0" fillId="0" borderId="23" xfId="0" applyNumberFormat="1" applyBorder="1"/>
    <xf numFmtId="1" fontId="0" fillId="0" borderId="23" xfId="0" applyNumberFormat="1" applyBorder="1"/>
    <xf numFmtId="0" fontId="32" fillId="0" borderId="0" xfId="36" applyFont="1" applyFill="1" applyBorder="1" applyAlignment="1">
      <alignment horizontal="center" vertical="center"/>
    </xf>
    <xf numFmtId="0" fontId="5" fillId="0" borderId="0" xfId="36" applyFont="1" applyFill="1" applyBorder="1"/>
    <xf numFmtId="0" fontId="32" fillId="0" borderId="0" xfId="36" applyFont="1" applyFill="1" applyBorder="1" applyAlignment="1">
      <alignment horizontal="center"/>
    </xf>
    <xf numFmtId="0" fontId="32" fillId="0" borderId="0" xfId="36" applyFont="1" applyFill="1" applyBorder="1" applyAlignment="1">
      <alignment horizontal="center" vertical="center" wrapText="1"/>
    </xf>
    <xf numFmtId="0" fontId="31" fillId="0" borderId="0" xfId="36" applyFont="1" applyFill="1" applyBorder="1"/>
    <xf numFmtId="3" fontId="2" fillId="24" borderId="54" xfId="0" applyNumberFormat="1" applyFont="1" applyFill="1" applyBorder="1" applyAlignment="1" applyProtection="1">
      <alignment horizontal="right"/>
    </xf>
    <xf numFmtId="1" fontId="0" fillId="0" borderId="35" xfId="0" applyNumberFormat="1" applyBorder="1"/>
    <xf numFmtId="0" fontId="1" fillId="0" borderId="22" xfId="0" applyFont="1" applyBorder="1" applyAlignment="1" applyProtection="1">
      <alignment horizontal="right"/>
    </xf>
    <xf numFmtId="0" fontId="1" fillId="0" borderId="23" xfId="0" applyFont="1" applyBorder="1" applyAlignment="1" applyProtection="1">
      <alignment horizontal="right"/>
    </xf>
    <xf numFmtId="0" fontId="1" fillId="0" borderId="34" xfId="0" applyFont="1" applyBorder="1" applyAlignment="1" applyProtection="1">
      <alignment horizontal="right"/>
    </xf>
    <xf numFmtId="0" fontId="1" fillId="0" borderId="35" xfId="0" applyFont="1" applyBorder="1" applyAlignment="1" applyProtection="1">
      <alignment horizontal="right"/>
    </xf>
    <xf numFmtId="0" fontId="1" fillId="0" borderId="52" xfId="0" applyFont="1" applyBorder="1" applyAlignment="1" applyProtection="1">
      <alignment horizontal="right"/>
    </xf>
    <xf numFmtId="17" fontId="1" fillId="0" borderId="71" xfId="0" applyNumberFormat="1" applyFont="1" applyBorder="1" applyProtection="1"/>
    <xf numFmtId="3" fontId="39" fillId="0" borderId="25" xfId="0" applyNumberFormat="1" applyFont="1" applyBorder="1"/>
    <xf numFmtId="3" fontId="39" fillId="0" borderId="27" xfId="0" applyNumberFormat="1" applyFont="1" applyBorder="1"/>
    <xf numFmtId="0" fontId="39" fillId="0" borderId="43" xfId="0" applyFont="1" applyBorder="1"/>
    <xf numFmtId="1" fontId="0" fillId="0" borderId="41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0" fontId="0" fillId="0" borderId="33" xfId="0" applyBorder="1" applyAlignment="1">
      <alignment horizontal="center" vertical="center" wrapText="1"/>
    </xf>
    <xf numFmtId="0" fontId="0" fillId="0" borderId="32" xfId="0" applyBorder="1"/>
    <xf numFmtId="0" fontId="2" fillId="35" borderId="57" xfId="0" applyFont="1" applyFill="1" applyBorder="1" applyAlignment="1">
      <alignment horizontal="center" vertical="center"/>
    </xf>
    <xf numFmtId="0" fontId="2" fillId="35" borderId="37" xfId="0" applyFont="1" applyFill="1" applyBorder="1" applyAlignment="1">
      <alignment horizontal="center" vertical="center"/>
    </xf>
    <xf numFmtId="0" fontId="2" fillId="35" borderId="64" xfId="0" applyFont="1" applyFill="1" applyBorder="1" applyAlignment="1">
      <alignment horizontal="center" vertical="center"/>
    </xf>
    <xf numFmtId="0" fontId="2" fillId="35" borderId="48" xfId="0" applyFont="1" applyFill="1" applyBorder="1" applyAlignment="1">
      <alignment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" fontId="31" fillId="0" borderId="0" xfId="36" applyNumberFormat="1" applyFont="1"/>
    <xf numFmtId="0" fontId="30" fillId="0" borderId="37" xfId="36" applyFont="1" applyBorder="1" applyAlignment="1">
      <alignment horizontal="center" vertical="center"/>
    </xf>
    <xf numFmtId="0" fontId="29" fillId="0" borderId="12" xfId="0" applyFont="1" applyFill="1" applyBorder="1"/>
    <xf numFmtId="0" fontId="38" fillId="0" borderId="52" xfId="0" applyFont="1" applyBorder="1"/>
    <xf numFmtId="0" fontId="37" fillId="35" borderId="21" xfId="0" applyFont="1" applyFill="1" applyBorder="1"/>
    <xf numFmtId="0" fontId="29" fillId="0" borderId="33" xfId="0" applyFont="1" applyBorder="1"/>
    <xf numFmtId="0" fontId="38" fillId="0" borderId="33" xfId="0" applyFont="1" applyBorder="1"/>
    <xf numFmtId="0" fontId="38" fillId="0" borderId="40" xfId="0" applyFont="1" applyBorder="1"/>
    <xf numFmtId="0" fontId="37" fillId="35" borderId="32" xfId="0" applyFont="1" applyFill="1" applyBorder="1"/>
    <xf numFmtId="0" fontId="37" fillId="35" borderId="36" xfId="0" applyFont="1" applyFill="1" applyBorder="1"/>
    <xf numFmtId="0" fontId="37" fillId="35" borderId="57" xfId="0" applyFont="1" applyFill="1" applyBorder="1"/>
    <xf numFmtId="0" fontId="37" fillId="35" borderId="39" xfId="0" applyFont="1" applyFill="1" applyBorder="1"/>
    <xf numFmtId="0" fontId="37" fillId="35" borderId="48" xfId="0" applyFont="1" applyFill="1" applyBorder="1"/>
    <xf numFmtId="10" fontId="8" fillId="0" borderId="0" xfId="35" applyNumberFormat="1"/>
    <xf numFmtId="0" fontId="8" fillId="0" borderId="12" xfId="35" applyBorder="1"/>
    <xf numFmtId="1" fontId="8" fillId="0" borderId="12" xfId="35" applyNumberFormat="1" applyBorder="1"/>
    <xf numFmtId="166" fontId="8" fillId="0" borderId="12" xfId="35" applyNumberFormat="1" applyBorder="1"/>
    <xf numFmtId="0" fontId="8" fillId="0" borderId="52" xfId="35" applyBorder="1"/>
    <xf numFmtId="0" fontId="8" fillId="0" borderId="20" xfId="35" applyBorder="1"/>
    <xf numFmtId="0" fontId="8" fillId="0" borderId="13" xfId="35" applyBorder="1"/>
    <xf numFmtId="0" fontId="8" fillId="0" borderId="22" xfId="35" applyBorder="1"/>
    <xf numFmtId="1" fontId="8" fillId="0" borderId="22" xfId="35" applyNumberFormat="1" applyBorder="1"/>
    <xf numFmtId="0" fontId="1" fillId="0" borderId="19" xfId="0" applyFont="1" applyFill="1" applyBorder="1"/>
    <xf numFmtId="0" fontId="8" fillId="0" borderId="21" xfId="35" applyBorder="1"/>
    <xf numFmtId="0" fontId="1" fillId="0" borderId="21" xfId="35" applyFont="1" applyBorder="1"/>
    <xf numFmtId="0" fontId="2" fillId="0" borderId="21" xfId="35" applyFont="1" applyBorder="1"/>
    <xf numFmtId="0" fontId="8" fillId="0" borderId="51" xfId="35" applyBorder="1"/>
    <xf numFmtId="1" fontId="8" fillId="0" borderId="52" xfId="35" applyNumberFormat="1" applyBorder="1"/>
    <xf numFmtId="2" fontId="8" fillId="0" borderId="23" xfId="35" applyNumberFormat="1" applyBorder="1"/>
    <xf numFmtId="1" fontId="8" fillId="0" borderId="29" xfId="35" applyNumberFormat="1" applyBorder="1"/>
    <xf numFmtId="2" fontId="8" fillId="0" borderId="31" xfId="35" applyNumberFormat="1" applyBorder="1"/>
    <xf numFmtId="0" fontId="2" fillId="31" borderId="48" xfId="0" applyFont="1" applyFill="1" applyBorder="1" applyAlignment="1">
      <alignment vertical="center" textRotation="90" wrapText="1"/>
    </xf>
    <xf numFmtId="3" fontId="2" fillId="0" borderId="22" xfId="35" applyNumberFormat="1" applyFont="1" applyBorder="1" applyAlignment="1">
      <alignment horizontal="center"/>
    </xf>
    <xf numFmtId="0" fontId="1" fillId="36" borderId="19" xfId="35" applyFont="1" applyFill="1" applyBorder="1" applyAlignment="1">
      <alignment vertical="center" textRotation="90" wrapText="1"/>
    </xf>
    <xf numFmtId="2" fontId="8" fillId="0" borderId="21" xfId="35" applyNumberFormat="1" applyBorder="1"/>
    <xf numFmtId="10" fontId="8" fillId="0" borderId="21" xfId="35" applyNumberFormat="1" applyBorder="1"/>
    <xf numFmtId="3" fontId="8" fillId="0" borderId="12" xfId="35" applyNumberFormat="1" applyBorder="1" applyAlignment="1">
      <alignment horizontal="center"/>
    </xf>
    <xf numFmtId="0" fontId="8" fillId="0" borderId="23" xfId="35" applyBorder="1" applyAlignment="1">
      <alignment horizontal="center"/>
    </xf>
    <xf numFmtId="1" fontId="8" fillId="0" borderId="23" xfId="35" applyNumberFormat="1" applyBorder="1" applyAlignment="1">
      <alignment horizontal="center"/>
    </xf>
    <xf numFmtId="0" fontId="1" fillId="41" borderId="57" xfId="0" applyFont="1" applyFill="1" applyBorder="1" applyAlignment="1">
      <alignment horizontal="center" vertical="center" textRotation="90" wrapText="1"/>
    </xf>
    <xf numFmtId="0" fontId="2" fillId="41" borderId="37" xfId="0" applyFont="1" applyFill="1" applyBorder="1" applyAlignment="1">
      <alignment horizontal="center" vertical="center" textRotation="90" wrapText="1"/>
    </xf>
    <xf numFmtId="0" fontId="2" fillId="42" borderId="36" xfId="0" applyFont="1" applyFill="1" applyBorder="1" applyAlignment="1">
      <alignment horizontal="center" vertical="center" textRotation="90" wrapText="1"/>
    </xf>
    <xf numFmtId="0" fontId="1" fillId="35" borderId="36" xfId="35" applyFont="1" applyFill="1" applyBorder="1" applyAlignment="1">
      <alignment vertical="center" textRotation="90" wrapText="1"/>
    </xf>
    <xf numFmtId="0" fontId="1" fillId="35" borderId="37" xfId="35" applyFont="1" applyFill="1" applyBorder="1" applyAlignment="1">
      <alignment vertical="center" textRotation="90" wrapText="1"/>
    </xf>
    <xf numFmtId="0" fontId="2" fillId="34" borderId="49" xfId="0" applyFont="1" applyFill="1" applyBorder="1" applyAlignment="1">
      <alignment horizontal="center" vertical="center"/>
    </xf>
    <xf numFmtId="0" fontId="8" fillId="39" borderId="19" xfId="35" applyFill="1" applyBorder="1" applyAlignment="1">
      <alignment horizontal="center" vertical="center" textRotation="90" wrapText="1"/>
    </xf>
    <xf numFmtId="0" fontId="8" fillId="37" borderId="13" xfId="35" applyFill="1" applyBorder="1" applyAlignment="1">
      <alignment horizontal="center" vertical="center" textRotation="90" wrapText="1"/>
    </xf>
    <xf numFmtId="0" fontId="8" fillId="38" borderId="14" xfId="35" applyFill="1" applyBorder="1" applyAlignment="1">
      <alignment horizontal="center" vertical="center" textRotation="90" wrapText="1"/>
    </xf>
    <xf numFmtId="0" fontId="1" fillId="0" borderId="0" xfId="35" applyFont="1"/>
    <xf numFmtId="9" fontId="8" fillId="0" borderId="0" xfId="35" applyNumberFormat="1" applyFill="1" applyBorder="1"/>
    <xf numFmtId="0" fontId="8" fillId="0" borderId="32" xfId="35" applyBorder="1"/>
    <xf numFmtId="0" fontId="8" fillId="0" borderId="34" xfId="35" applyBorder="1"/>
    <xf numFmtId="0" fontId="8" fillId="0" borderId="33" xfId="35" applyBorder="1"/>
    <xf numFmtId="0" fontId="8" fillId="0" borderId="40" xfId="35" applyBorder="1"/>
    <xf numFmtId="2" fontId="8" fillId="0" borderId="35" xfId="35" applyNumberFormat="1" applyBorder="1"/>
    <xf numFmtId="3" fontId="2" fillId="0" borderId="34" xfId="35" applyNumberFormat="1" applyFont="1" applyBorder="1" applyAlignment="1">
      <alignment horizontal="center"/>
    </xf>
    <xf numFmtId="3" fontId="8" fillId="0" borderId="33" xfId="35" applyNumberFormat="1" applyBorder="1" applyAlignment="1">
      <alignment horizontal="center"/>
    </xf>
    <xf numFmtId="0" fontId="8" fillId="0" borderId="35" xfId="35" applyBorder="1" applyAlignment="1">
      <alignment horizontal="center"/>
    </xf>
    <xf numFmtId="2" fontId="8" fillId="0" borderId="32" xfId="35" applyNumberFormat="1" applyBorder="1"/>
    <xf numFmtId="10" fontId="8" fillId="0" borderId="32" xfId="35" applyNumberFormat="1" applyBorder="1"/>
    <xf numFmtId="0" fontId="2" fillId="0" borderId="48" xfId="35" applyFont="1" applyBorder="1"/>
    <xf numFmtId="3" fontId="2" fillId="42" borderId="36" xfId="35" applyNumberFormat="1" applyFont="1" applyFill="1" applyBorder="1"/>
    <xf numFmtId="3" fontId="2" fillId="41" borderId="39" xfId="35" applyNumberFormat="1" applyFont="1" applyFill="1" applyBorder="1"/>
    <xf numFmtId="3" fontId="8" fillId="35" borderId="36" xfId="35" applyNumberFormat="1" applyFill="1" applyBorder="1"/>
    <xf numFmtId="2" fontId="8" fillId="35" borderId="37" xfId="35" applyNumberFormat="1" applyFill="1" applyBorder="1"/>
    <xf numFmtId="3" fontId="2" fillId="40" borderId="36" xfId="35" applyNumberFormat="1" applyFont="1" applyFill="1" applyBorder="1" applyAlignment="1">
      <alignment horizontal="center"/>
    </xf>
    <xf numFmtId="3" fontId="8" fillId="37" borderId="57" xfId="35" applyNumberFormat="1" applyFill="1" applyBorder="1"/>
    <xf numFmtId="3" fontId="8" fillId="38" borderId="37" xfId="35" applyNumberFormat="1" applyFill="1" applyBorder="1"/>
    <xf numFmtId="2" fontId="2" fillId="36" borderId="48" xfId="35" applyNumberFormat="1" applyFont="1" applyFill="1" applyBorder="1"/>
    <xf numFmtId="9" fontId="8" fillId="39" borderId="48" xfId="35" applyNumberFormat="1" applyFill="1" applyBorder="1"/>
    <xf numFmtId="0" fontId="2" fillId="0" borderId="3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47" xfId="0" applyNumberFormat="1" applyFont="1" applyBorder="1"/>
    <xf numFmtId="3" fontId="1" fillId="0" borderId="23" xfId="0" applyNumberFormat="1" applyFont="1" applyBorder="1"/>
    <xf numFmtId="0" fontId="2" fillId="0" borderId="29" xfId="0" applyFont="1" applyFill="1" applyBorder="1" applyAlignment="1" applyProtection="1">
      <alignment horizontal="center" vertical="top" wrapText="1"/>
    </xf>
    <xf numFmtId="0" fontId="2" fillId="0" borderId="29" xfId="0" applyFont="1" applyBorder="1" applyAlignment="1" applyProtection="1">
      <alignment horizontal="center" vertical="top" wrapText="1"/>
    </xf>
    <xf numFmtId="0" fontId="2" fillId="0" borderId="31" xfId="0" applyFont="1" applyBorder="1" applyAlignment="1" applyProtection="1">
      <alignment horizontal="center" vertical="top" wrapText="1"/>
    </xf>
    <xf numFmtId="0" fontId="2" fillId="0" borderId="45" xfId="0" applyFont="1" applyBorder="1" applyAlignment="1" applyProtection="1">
      <alignment horizontal="center" vertical="top" wrapText="1"/>
    </xf>
    <xf numFmtId="0" fontId="2" fillId="0" borderId="72" xfId="0" applyFont="1" applyBorder="1" applyAlignment="1" applyProtection="1">
      <alignment horizontal="center" vertical="top" wrapText="1"/>
    </xf>
    <xf numFmtId="3" fontId="0" fillId="33" borderId="47" xfId="0" applyNumberFormat="1" applyFill="1" applyBorder="1" applyAlignment="1" applyProtection="1">
      <alignment horizontal="center"/>
    </xf>
    <xf numFmtId="3" fontId="0" fillId="33" borderId="61" xfId="0" applyNumberFormat="1" applyFill="1" applyBorder="1" applyAlignment="1" applyProtection="1">
      <alignment horizontal="center"/>
    </xf>
    <xf numFmtId="3" fontId="0" fillId="33" borderId="22" xfId="0" applyNumberFormat="1" applyFill="1" applyBorder="1" applyAlignment="1" applyProtection="1">
      <alignment horizontal="center"/>
    </xf>
    <xf numFmtId="0" fontId="0" fillId="33" borderId="52" xfId="0" applyFill="1" applyBorder="1" applyAlignment="1" applyProtection="1">
      <alignment horizontal="center"/>
    </xf>
    <xf numFmtId="0" fontId="0" fillId="33" borderId="22" xfId="0" applyFill="1" applyBorder="1" applyAlignment="1" applyProtection="1">
      <alignment horizontal="center"/>
    </xf>
    <xf numFmtId="0" fontId="0" fillId="33" borderId="23" xfId="0" applyFill="1" applyBorder="1" applyAlignment="1" applyProtection="1">
      <alignment horizontal="center"/>
    </xf>
    <xf numFmtId="0" fontId="1" fillId="33" borderId="50" xfId="0" applyFont="1" applyFill="1" applyBorder="1" applyAlignment="1" applyProtection="1">
      <alignment horizontal="center"/>
    </xf>
    <xf numFmtId="0" fontId="1" fillId="33" borderId="23" xfId="0" applyFont="1" applyFill="1" applyBorder="1" applyAlignment="1" applyProtection="1">
      <alignment horizontal="center"/>
    </xf>
    <xf numFmtId="0" fontId="1" fillId="33" borderId="47" xfId="0" applyFont="1" applyFill="1" applyBorder="1" applyAlignment="1" applyProtection="1">
      <alignment horizontal="center"/>
    </xf>
    <xf numFmtId="0" fontId="1" fillId="33" borderId="22" xfId="0" applyFont="1" applyFill="1" applyBorder="1" applyAlignment="1" applyProtection="1">
      <alignment horizontal="center"/>
    </xf>
    <xf numFmtId="0" fontId="10" fillId="24" borderId="49" xfId="32" applyFill="1" applyBorder="1" applyAlignment="1" applyProtection="1">
      <alignment horizontal="center" vertical="top" wrapText="1"/>
    </xf>
    <xf numFmtId="3" fontId="2" fillId="41" borderId="57" xfId="35" applyNumberFormat="1" applyFont="1" applyFill="1" applyBorder="1"/>
    <xf numFmtId="10" fontId="2" fillId="41" borderId="36" xfId="35" applyNumberFormat="1" applyFont="1" applyFill="1" applyBorder="1"/>
    <xf numFmtId="10" fontId="2" fillId="41" borderId="57" xfId="35" applyNumberFormat="1" applyFont="1" applyFill="1" applyBorder="1"/>
    <xf numFmtId="10" fontId="2" fillId="41" borderId="37" xfId="35" applyNumberFormat="1" applyFont="1" applyFill="1" applyBorder="1"/>
    <xf numFmtId="0" fontId="2" fillId="24" borderId="12" xfId="0" applyFont="1" applyFill="1" applyBorder="1" applyAlignment="1">
      <alignment horizontal="center" vertical="center" wrapText="1"/>
    </xf>
    <xf numFmtId="3" fontId="8" fillId="30" borderId="12" xfId="32" applyNumberFormat="1" applyFont="1" applyFill="1" applyBorder="1" applyAlignment="1" applyProtection="1">
      <alignment horizontal="center" vertical="center" wrapText="1"/>
    </xf>
    <xf numFmtId="3" fontId="2" fillId="24" borderId="12" xfId="0" applyNumberFormat="1" applyFont="1" applyFill="1" applyBorder="1" applyAlignment="1">
      <alignment horizontal="center" vertical="center" wrapText="1"/>
    </xf>
    <xf numFmtId="0" fontId="2" fillId="0" borderId="12" xfId="35" applyFont="1" applyBorder="1" applyAlignment="1">
      <alignment horizontal="center" vertical="center" wrapText="1"/>
    </xf>
    <xf numFmtId="3" fontId="2" fillId="35" borderId="12" xfId="35" applyNumberFormat="1" applyFont="1" applyFill="1" applyBorder="1" applyAlignment="1">
      <alignment vertical="center"/>
    </xf>
    <xf numFmtId="0" fontId="2" fillId="35" borderId="12" xfId="35" applyFont="1" applyFill="1" applyBorder="1" applyAlignment="1">
      <alignment horizontal="center" vertical="center"/>
    </xf>
    <xf numFmtId="3" fontId="8" fillId="0" borderId="12" xfId="35" applyNumberFormat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34" fillId="0" borderId="30" xfId="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 wrapText="1"/>
    </xf>
    <xf numFmtId="3" fontId="2" fillId="24" borderId="20" xfId="0" applyNumberFormat="1" applyFont="1" applyFill="1" applyBorder="1" applyAlignment="1" applyProtection="1">
      <alignment horizontal="center" vertical="center" wrapText="1"/>
    </xf>
    <xf numFmtId="3" fontId="2" fillId="24" borderId="25" xfId="0" applyNumberFormat="1" applyFont="1" applyFill="1" applyBorder="1" applyAlignment="1" applyProtection="1">
      <alignment horizontal="center" vertical="center" wrapText="1"/>
    </xf>
    <xf numFmtId="1" fontId="2" fillId="35" borderId="34" xfId="0" applyNumberFormat="1" applyFont="1" applyFill="1" applyBorder="1" applyAlignment="1">
      <alignment horizontal="center" vertical="center" wrapText="1"/>
    </xf>
    <xf numFmtId="1" fontId="2" fillId="35" borderId="70" xfId="0" applyNumberFormat="1" applyFont="1" applyFill="1" applyBorder="1" applyAlignment="1">
      <alignment horizontal="center" vertical="center" wrapText="1"/>
    </xf>
    <xf numFmtId="3" fontId="2" fillId="24" borderId="14" xfId="0" applyNumberFormat="1" applyFont="1" applyFill="1" applyBorder="1" applyAlignment="1" applyProtection="1">
      <alignment horizontal="center" vertical="center"/>
    </xf>
    <xf numFmtId="3" fontId="2" fillId="24" borderId="27" xfId="0" applyNumberFormat="1" applyFont="1" applyFill="1" applyBorder="1" applyAlignment="1" applyProtection="1">
      <alignment horizontal="center" vertical="center"/>
    </xf>
    <xf numFmtId="1" fontId="1" fillId="0" borderId="34" xfId="0" applyNumberFormat="1" applyFont="1" applyBorder="1" applyAlignment="1">
      <alignment horizontal="center" vertical="center" wrapText="1"/>
    </xf>
    <xf numFmtId="1" fontId="0" fillId="0" borderId="46" xfId="0" applyNumberFormat="1" applyBorder="1" applyAlignment="1">
      <alignment horizontal="center" vertical="center" wrapText="1"/>
    </xf>
    <xf numFmtId="1" fontId="0" fillId="0" borderId="70" xfId="0" applyNumberForma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3" fontId="2" fillId="24" borderId="36" xfId="0" applyNumberFormat="1" applyFont="1" applyFill="1" applyBorder="1" applyAlignment="1">
      <alignment horizontal="center" vertical="center"/>
    </xf>
    <xf numFmtId="3" fontId="2" fillId="24" borderId="37" xfId="0" applyNumberFormat="1" applyFont="1" applyFill="1" applyBorder="1" applyAlignment="1">
      <alignment horizontal="center" vertical="center"/>
    </xf>
    <xf numFmtId="3" fontId="2" fillId="24" borderId="39" xfId="0" applyNumberFormat="1" applyFont="1" applyFill="1" applyBorder="1" applyAlignment="1">
      <alignment horizontal="center" vertical="center"/>
    </xf>
    <xf numFmtId="0" fontId="2" fillId="24" borderId="64" xfId="0" applyFont="1" applyFill="1" applyBorder="1" applyAlignment="1" applyProtection="1">
      <alignment horizontal="center" vertical="top" wrapText="1"/>
    </xf>
    <xf numFmtId="0" fontId="2" fillId="24" borderId="37" xfId="0" applyFont="1" applyFill="1" applyBorder="1" applyAlignment="1" applyProtection="1">
      <alignment horizontal="center" vertical="top" wrapText="1"/>
    </xf>
    <xf numFmtId="0" fontId="2" fillId="24" borderId="49" xfId="0" applyFont="1" applyFill="1" applyBorder="1" applyAlignment="1" applyProtection="1">
      <alignment horizontal="center" vertical="center" wrapText="1"/>
    </xf>
    <xf numFmtId="0" fontId="2" fillId="24" borderId="55" xfId="0" applyFont="1" applyFill="1" applyBorder="1" applyAlignment="1" applyProtection="1">
      <alignment horizontal="center" vertical="center" wrapText="1"/>
    </xf>
    <xf numFmtId="0" fontId="2" fillId="24" borderId="36" xfId="0" applyFont="1" applyFill="1" applyBorder="1" applyAlignment="1" applyProtection="1">
      <alignment horizontal="center" vertical="top" wrapText="1"/>
    </xf>
    <xf numFmtId="0" fontId="2" fillId="24" borderId="39" xfId="0" applyFont="1" applyFill="1" applyBorder="1" applyAlignment="1" applyProtection="1">
      <alignment horizontal="center" vertical="top" wrapText="1"/>
    </xf>
    <xf numFmtId="0" fontId="2" fillId="24" borderId="49" xfId="0" applyFont="1" applyFill="1" applyBorder="1" applyAlignment="1" applyProtection="1">
      <alignment horizontal="center" vertical="top" wrapText="1"/>
    </xf>
    <xf numFmtId="0" fontId="2" fillId="24" borderId="55" xfId="0" applyFont="1" applyFill="1" applyBorder="1" applyAlignment="1" applyProtection="1">
      <alignment horizontal="center" vertical="top" wrapText="1"/>
    </xf>
    <xf numFmtId="3" fontId="2" fillId="24" borderId="15" xfId="0" applyNumberFormat="1" applyFont="1" applyFill="1" applyBorder="1" applyAlignment="1" applyProtection="1">
      <alignment horizontal="center" vertical="center"/>
    </xf>
    <xf numFmtId="3" fontId="2" fillId="24" borderId="65" xfId="0" applyNumberFormat="1" applyFont="1" applyFill="1" applyBorder="1" applyAlignment="1" applyProtection="1">
      <alignment horizontal="center" vertical="center"/>
    </xf>
    <xf numFmtId="3" fontId="2" fillId="24" borderId="22" xfId="0" applyNumberFormat="1" applyFont="1" applyFill="1" applyBorder="1" applyAlignment="1" applyProtection="1">
      <alignment horizontal="center" vertical="center"/>
    </xf>
    <xf numFmtId="3" fontId="2" fillId="24" borderId="25" xfId="0" applyNumberFormat="1" applyFont="1" applyFill="1" applyBorder="1" applyAlignment="1" applyProtection="1">
      <alignment horizontal="center" vertical="center"/>
    </xf>
    <xf numFmtId="3" fontId="2" fillId="24" borderId="23" xfId="0" applyNumberFormat="1" applyFont="1" applyFill="1" applyBorder="1" applyAlignment="1" applyProtection="1">
      <alignment horizontal="center" vertical="center"/>
    </xf>
    <xf numFmtId="0" fontId="0" fillId="25" borderId="11" xfId="0" applyFill="1" applyBorder="1" applyAlignment="1" applyProtection="1">
      <alignment horizontal="center"/>
    </xf>
    <xf numFmtId="0" fontId="0" fillId="25" borderId="68" xfId="0" applyFill="1" applyBorder="1" applyAlignment="1" applyProtection="1">
      <alignment horizontal="center"/>
    </xf>
    <xf numFmtId="0" fontId="0" fillId="25" borderId="28" xfId="0" applyFill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right" vertical="top"/>
    </xf>
    <xf numFmtId="0" fontId="0" fillId="0" borderId="59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3" fontId="2" fillId="0" borderId="65" xfId="0" applyNumberFormat="1" applyFont="1" applyBorder="1" applyAlignment="1">
      <alignment horizontal="center" vertical="top"/>
    </xf>
    <xf numFmtId="3" fontId="2" fillId="0" borderId="66" xfId="0" applyNumberFormat="1" applyFont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33" fillId="34" borderId="40" xfId="0" applyNumberFormat="1" applyFont="1" applyFill="1" applyBorder="1" applyAlignment="1">
      <alignment horizontal="center" vertical="center" wrapText="1"/>
    </xf>
    <xf numFmtId="3" fontId="33" fillId="34" borderId="44" xfId="0" applyNumberFormat="1" applyFont="1" applyFill="1" applyBorder="1" applyAlignment="1">
      <alignment horizontal="center" vertical="center" wrapText="1"/>
    </xf>
    <xf numFmtId="3" fontId="33" fillId="34" borderId="54" xfId="0" applyNumberFormat="1" applyFont="1" applyFill="1" applyBorder="1" applyAlignment="1">
      <alignment horizontal="center" vertical="center" wrapText="1"/>
    </xf>
    <xf numFmtId="3" fontId="33" fillId="34" borderId="66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7" fillId="0" borderId="0" xfId="35" applyFont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7" fillId="0" borderId="0" xfId="35" applyFont="1" applyBorder="1" applyAlignment="1">
      <alignment horizontal="center" vertical="center"/>
    </xf>
    <xf numFmtId="0" fontId="30" fillId="0" borderId="10" xfId="36" applyFont="1" applyBorder="1" applyAlignment="1">
      <alignment horizontal="left" vertical="center"/>
    </xf>
    <xf numFmtId="0" fontId="30" fillId="0" borderId="46" xfId="36" applyFont="1" applyBorder="1" applyAlignment="1">
      <alignment horizontal="left" vertical="center"/>
    </xf>
    <xf numFmtId="0" fontId="30" fillId="0" borderId="70" xfId="36" applyFont="1" applyBorder="1" applyAlignment="1">
      <alignment horizontal="left" vertical="center"/>
    </xf>
    <xf numFmtId="0" fontId="7" fillId="0" borderId="0" xfId="36" applyFont="1" applyFill="1" applyBorder="1" applyAlignment="1">
      <alignment horizontal="center" vertical="center"/>
    </xf>
    <xf numFmtId="0" fontId="31" fillId="0" borderId="13" xfId="36" applyFont="1" applyBorder="1" applyAlignment="1">
      <alignment horizontal="center" vertical="center"/>
    </xf>
    <xf numFmtId="0" fontId="31" fillId="0" borderId="26" xfId="36" applyFont="1" applyBorder="1" applyAlignment="1">
      <alignment horizontal="center" vertical="center"/>
    </xf>
    <xf numFmtId="0" fontId="30" fillId="0" borderId="14" xfId="36" applyFont="1" applyBorder="1" applyAlignment="1">
      <alignment horizontal="center" vertical="center"/>
    </xf>
    <xf numFmtId="0" fontId="30" fillId="0" borderId="27" xfId="36" applyFont="1" applyBorder="1" applyAlignment="1">
      <alignment horizontal="center" vertical="center"/>
    </xf>
    <xf numFmtId="1" fontId="31" fillId="0" borderId="13" xfId="36" applyNumberFormat="1" applyFont="1" applyBorder="1" applyAlignment="1">
      <alignment horizontal="center" vertical="center"/>
    </xf>
    <xf numFmtId="0" fontId="31" fillId="0" borderId="12" xfId="36" applyFont="1" applyBorder="1" applyAlignment="1">
      <alignment horizontal="center" vertical="center"/>
    </xf>
    <xf numFmtId="1" fontId="30" fillId="0" borderId="14" xfId="36" applyNumberFormat="1" applyFont="1" applyBorder="1" applyAlignment="1">
      <alignment horizontal="center" vertical="center"/>
    </xf>
    <xf numFmtId="0" fontId="30" fillId="0" borderId="23" xfId="36" applyFont="1" applyBorder="1" applyAlignment="1">
      <alignment horizontal="center" vertical="center"/>
    </xf>
    <xf numFmtId="0" fontId="31" fillId="0" borderId="33" xfId="36" applyFont="1" applyBorder="1" applyAlignment="1">
      <alignment horizontal="center" vertical="center"/>
    </xf>
    <xf numFmtId="0" fontId="30" fillId="0" borderId="35" xfId="36" applyFont="1" applyBorder="1" applyAlignment="1">
      <alignment horizontal="center" vertical="center"/>
    </xf>
    <xf numFmtId="0" fontId="5" fillId="0" borderId="49" xfId="36" applyFont="1" applyBorder="1" applyAlignment="1">
      <alignment horizontal="center" vertical="center"/>
    </xf>
    <xf numFmtId="0" fontId="5" fillId="0" borderId="55" xfId="36" applyFont="1" applyBorder="1" applyAlignment="1">
      <alignment horizontal="center" vertical="center"/>
    </xf>
    <xf numFmtId="0" fontId="32" fillId="24" borderId="19" xfId="36" applyFont="1" applyFill="1" applyBorder="1" applyAlignment="1">
      <alignment horizontal="center" vertical="center" wrapText="1"/>
    </xf>
    <xf numFmtId="0" fontId="32" fillId="24" borderId="24" xfId="36" applyFont="1" applyFill="1" applyBorder="1" applyAlignment="1">
      <alignment horizontal="center" vertical="center" wrapText="1"/>
    </xf>
    <xf numFmtId="0" fontId="32" fillId="24" borderId="10" xfId="36" applyFont="1" applyFill="1" applyBorder="1" applyAlignment="1">
      <alignment horizontal="center" vertical="center"/>
    </xf>
    <xf numFmtId="0" fontId="32" fillId="24" borderId="70" xfId="36" applyFont="1" applyFill="1" applyBorder="1" applyAlignment="1">
      <alignment horizontal="center" vertical="center"/>
    </xf>
    <xf numFmtId="0" fontId="32" fillId="25" borderId="62" xfId="36" applyFont="1" applyFill="1" applyBorder="1" applyAlignment="1">
      <alignment horizontal="center"/>
    </xf>
    <xf numFmtId="0" fontId="32" fillId="25" borderId="66" xfId="36" applyFont="1" applyFill="1" applyBorder="1" applyAlignment="1">
      <alignment horizontal="center"/>
    </xf>
    <xf numFmtId="0" fontId="28" fillId="0" borderId="13" xfId="0" applyFont="1" applyFill="1" applyBorder="1" applyAlignment="1" applyProtection="1">
      <alignment horizontal="center" vertical="center" textRotation="90" wrapText="1"/>
    </xf>
    <xf numFmtId="1" fontId="28" fillId="0" borderId="13" xfId="0" applyNumberFormat="1" applyFont="1" applyFill="1" applyBorder="1" applyAlignment="1" applyProtection="1">
      <alignment horizontal="center" vertical="center" textRotation="90" wrapText="1"/>
    </xf>
  </cellXfs>
  <cellStyles count="50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Euro" xfId="30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 2" xfId="34"/>
    <cellStyle name="Normal 2 2" xfId="48"/>
    <cellStyle name="Normal 3" xfId="47"/>
    <cellStyle name="Normal 4" xfId="49"/>
    <cellStyle name="Normal_Bilan récap coms 2011 LE VRAI BON" xfId="35"/>
    <cellStyle name="Normal_Copie de Abonnements 2012 - synthèse budget et titres en cours" xfId="36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0"/>
  <tableStyles count="0" defaultTableStyle="TableStyleMedium2" defaultPivotStyle="PivotStyleLight16"/>
  <colors>
    <mruColors>
      <color rgb="FFFFFF99"/>
      <color rgb="FFE39C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6799999141440672E-2"/>
                  <c:y val="-3.13458269078501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5.4518517246578777E-3"/>
                  <c:y val="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8622221554453858E-2"/>
                  <c:y val="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259258623289387E-2"/>
                  <c:y val="1.88074961447101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9985184485618325E-2"/>
                  <c:y val="1.25383307631399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3170369829795978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9081481036302573E-2"/>
                  <c:y val="-1.462805255699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4533332760960449E-2"/>
                  <c:y val="-8.35888717542671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2.4533332760960449E-2"/>
                  <c:y val="-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2.589629569212492E-2"/>
                  <c:y val="-2.08972179385667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2.9985184485618325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4.9974730163683184E-17"/>
                  <c:y val="-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0"/>
                  <c:y val="-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2.7259258623289387E-2"/>
                  <c:y val="6.2691653815700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General" sourceLinked="0"/>
            <c:spPr>
              <a:ln>
                <a:noFill/>
                <a:round/>
              </a:ln>
            </c:spPr>
            <c:txPr>
              <a:bodyPr/>
              <a:lstStyle/>
              <a:p>
                <a:pPr>
                  <a:defRPr sz="8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[1]Feuil1!$B$16:$O$16</c:f>
              <c:strCache>
                <c:ptCount val="14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PL</c:v>
                </c:pt>
              </c:strCache>
            </c:strRef>
          </c:cat>
          <c:val>
            <c:numRef>
              <c:f>[1]Feuil1!$B$29:$O$29</c:f>
              <c:numCache>
                <c:formatCode>General</c:formatCode>
                <c:ptCount val="14"/>
                <c:pt idx="0">
                  <c:v>587286</c:v>
                </c:pt>
                <c:pt idx="1">
                  <c:v>152211</c:v>
                </c:pt>
                <c:pt idx="2">
                  <c:v>95970</c:v>
                </c:pt>
                <c:pt idx="3">
                  <c:v>83835</c:v>
                </c:pt>
                <c:pt idx="4">
                  <c:v>37242</c:v>
                </c:pt>
                <c:pt idx="5">
                  <c:v>39081</c:v>
                </c:pt>
                <c:pt idx="6">
                  <c:v>59056</c:v>
                </c:pt>
                <c:pt idx="7">
                  <c:v>51284</c:v>
                </c:pt>
                <c:pt idx="8">
                  <c:v>21139</c:v>
                </c:pt>
                <c:pt idx="9">
                  <c:v>69225</c:v>
                </c:pt>
                <c:pt idx="10">
                  <c:v>10821</c:v>
                </c:pt>
                <c:pt idx="11">
                  <c:v>20585</c:v>
                </c:pt>
                <c:pt idx="12">
                  <c:v>55080</c:v>
                </c:pt>
                <c:pt idx="13">
                  <c:v>9905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4.3765113776362372E-2"/>
                  <c:y val="2.03145856767904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2251850866098548E-2"/>
                  <c:y val="6.2691653815700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044444396746694E-2"/>
                  <c:y val="-7.6622247294672365E-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0767407156199309"/>
                  <c:y val="-1.67177743508534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985184485618325E-2"/>
                  <c:y val="-1.88074961447101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8829269717908638E-2"/>
                  <c:y val="7.091863517060367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8513870831081177E-2"/>
                  <c:y val="7.14285714285714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6.8051363709406426E-2"/>
                  <c:y val="2.85714285714286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7.9158936301793451E-2"/>
                  <c:y val="-1.507311586051743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7.4716179958024723E-2"/>
                  <c:y val="1.2196100487439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8.9456220569831366E-2"/>
                  <c:y val="-5.02913385826771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5.6289132689582633E-2"/>
                  <c:y val="-0.1167180352455943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-3.2410559069726674E-2"/>
                  <c:y val="-6.66666666666666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 val="-4.2251850866098548E-2"/>
                  <c:y val="2.5076661526280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[2]Feuil1!$B$3:$P$3</c:f>
              <c:strCache>
                <c:ptCount val="15"/>
                <c:pt idx="0">
                  <c:v>AC</c:v>
                </c:pt>
                <c:pt idx="1">
                  <c:v>CZ</c:v>
                </c:pt>
                <c:pt idx="2">
                  <c:v>EZ</c:v>
                </c:pt>
                <c:pt idx="3">
                  <c:v>CR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LF</c:v>
                </c:pt>
                <c:pt idx="12">
                  <c:v>PL</c:v>
                </c:pt>
                <c:pt idx="13">
                  <c:v>SH</c:v>
                </c:pt>
                <c:pt idx="14">
                  <c:v>VH</c:v>
                </c:pt>
              </c:strCache>
            </c:strRef>
          </c:cat>
          <c:val>
            <c:numRef>
              <c:f>[2]Feuil1!$B$16:$P$16</c:f>
              <c:numCache>
                <c:formatCode>General</c:formatCode>
                <c:ptCount val="15"/>
                <c:pt idx="0">
                  <c:v>241069</c:v>
                </c:pt>
                <c:pt idx="1">
                  <c:v>68520</c:v>
                </c:pt>
                <c:pt idx="2">
                  <c:v>698168</c:v>
                </c:pt>
                <c:pt idx="3">
                  <c:v>37869</c:v>
                </c:pt>
                <c:pt idx="4">
                  <c:v>150164</c:v>
                </c:pt>
                <c:pt idx="5">
                  <c:v>153830</c:v>
                </c:pt>
                <c:pt idx="6">
                  <c:v>122795</c:v>
                </c:pt>
                <c:pt idx="7">
                  <c:v>80948</c:v>
                </c:pt>
                <c:pt idx="8">
                  <c:v>50336</c:v>
                </c:pt>
                <c:pt idx="9">
                  <c:v>85040</c:v>
                </c:pt>
                <c:pt idx="10">
                  <c:v>145854</c:v>
                </c:pt>
                <c:pt idx="11">
                  <c:v>27017</c:v>
                </c:pt>
                <c:pt idx="12">
                  <c:v>31068</c:v>
                </c:pt>
                <c:pt idx="13">
                  <c:v>129444</c:v>
                </c:pt>
                <c:pt idx="14">
                  <c:v>239102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2.044444396746704E-2"/>
                  <c:y val="-4.17944358771335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553777741527495"/>
                  <c:y val="-1.67177743508534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4.9066665521920849E-2"/>
                  <c:y val="2.08972179385667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8148146558223474E-2"/>
                  <c:y val="8.35888717542671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3765925604761142"/>
                  <c:y val="-2.2986939732423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9496293975006242E-2"/>
                  <c:y val="-7.10505409911270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4992592242809162E-2"/>
                  <c:y val="-2.50766615262802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1807406898631511E-2"/>
                  <c:y val="2.2986939732423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5407405181512864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txPr>
              <a:bodyPr/>
              <a:lstStyle/>
              <a:p>
                <a:pPr>
                  <a:defRPr sz="8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'[3]Abonnés au 31 cate'!$A$3:$A$11</c:f>
              <c:strCache>
                <c:ptCount val="9"/>
                <c:pt idx="0">
                  <c:v>Adultes </c:v>
                </c:pt>
                <c:pt idx="1">
                  <c:v>Ass. maternelles</c:v>
                </c:pt>
                <c:pt idx="2">
                  <c:v>BCD</c:v>
                </c:pt>
                <c:pt idx="3">
                  <c:v>Chercheurs</c:v>
                </c:pt>
                <c:pt idx="4">
                  <c:v>Classes crèches</c:v>
                </c:pt>
                <c:pt idx="5">
                  <c:v>Collectivités</c:v>
                </c:pt>
                <c:pt idx="6">
                  <c:v>Enfants</c:v>
                </c:pt>
                <c:pt idx="7">
                  <c:v>Jeunes</c:v>
                </c:pt>
                <c:pt idx="8">
                  <c:v>Personnel</c:v>
                </c:pt>
              </c:strCache>
            </c:strRef>
          </c:cat>
          <c:val>
            <c:numRef>
              <c:f>'[3]Abonnés au 31 cate'!$Q$3:$Q$11</c:f>
              <c:numCache>
                <c:formatCode>General</c:formatCode>
                <c:ptCount val="9"/>
                <c:pt idx="0">
                  <c:v>21012</c:v>
                </c:pt>
                <c:pt idx="1">
                  <c:v>288</c:v>
                </c:pt>
                <c:pt idx="2">
                  <c:v>57</c:v>
                </c:pt>
                <c:pt idx="3">
                  <c:v>341</c:v>
                </c:pt>
                <c:pt idx="4">
                  <c:v>1026</c:v>
                </c:pt>
                <c:pt idx="5">
                  <c:v>308</c:v>
                </c:pt>
                <c:pt idx="6">
                  <c:v>12995</c:v>
                </c:pt>
                <c:pt idx="7">
                  <c:v>4469</c:v>
                </c:pt>
                <c:pt idx="8">
                  <c:v>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3865546126741573E-2"/>
                  <c:y val="4.48217312693690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Communes Agglo hors Montpellier
31,29%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4089702022541302E-2"/>
                  <c:y val="1.31780665970970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069187895630693"/>
                  <c:y val="9.3191664294975222E-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Communes Hérault hors Agglo
5,93%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21815130461633472"/>
                  <c:y val="3.62337539132909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'[4]2013'!$A$81:$A$84</c:f>
              <c:strCache>
                <c:ptCount val="4"/>
                <c:pt idx="0">
                  <c:v>Agglo hors Montpellier</c:v>
                </c:pt>
                <c:pt idx="1">
                  <c:v>Montpellier</c:v>
                </c:pt>
                <c:pt idx="2">
                  <c:v>Communes hors Agglo</c:v>
                </c:pt>
                <c:pt idx="3">
                  <c:v>Autres</c:v>
                </c:pt>
              </c:strCache>
            </c:strRef>
          </c:cat>
          <c:val>
            <c:numRef>
              <c:f>'[4]2013'!$Q$81:$Q$84</c:f>
              <c:numCache>
                <c:formatCode>General</c:formatCode>
                <c:ptCount val="4"/>
                <c:pt idx="0">
                  <c:v>12773</c:v>
                </c:pt>
                <c:pt idx="1">
                  <c:v>25328</c:v>
                </c:pt>
                <c:pt idx="2">
                  <c:v>2420</c:v>
                </c:pt>
                <c:pt idx="3">
                  <c:v>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0903703449315655E-2"/>
                  <c:y val="-6.2691653815700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0888887934934079E-3"/>
                  <c:y val="-8.35888717542671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7259258623290386E-3"/>
                  <c:y val="-1.88074961447101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0888887934934079E-3"/>
                  <c:y val="-1.04486089692833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9.5407405181512864E-3"/>
                  <c:y val="-1.04486089692833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3629629311644693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4518517246578777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4518517246578526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1.3629629311644694E-3"/>
                  <c:y val="4.179443587713280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1.6355555173973631E-2"/>
                  <c:y val="-1.04486089692833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3.6567741647182399E-2"/>
                  <c:y val="2.61859955772711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5.7750462043268329E-2"/>
                  <c:y val="2.44230387935873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5.5370893784358811E-2"/>
                  <c:y val="-2.40963779222787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-1.5384617455362737E-2"/>
                  <c:y val="-1.6064251948185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 val="5.1509529781214054E-3"/>
                  <c:y val="2.089617654992361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spPr>
              <a:ln>
                <a:noFill/>
              </a:ln>
            </c:spPr>
            <c:txPr>
              <a:bodyPr/>
              <a:lstStyle/>
              <a:p>
                <a:pPr>
                  <a:defRPr sz="800" baseline="0">
                    <a:latin typeface="Arial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'[5]Acquisitions par loc'!$B$3:$P$3</c:f>
              <c:strCache>
                <c:ptCount val="15"/>
                <c:pt idx="0">
                  <c:v>EZ</c:v>
                </c:pt>
                <c:pt idx="1">
                  <c:v>FE</c:v>
                </c:pt>
                <c:pt idx="2">
                  <c:v>CR</c:v>
                </c:pt>
                <c:pt idx="3">
                  <c:v>VH</c:v>
                </c:pt>
                <c:pt idx="4">
                  <c:v>JR</c:v>
                </c:pt>
                <c:pt idx="5">
                  <c:v>GL</c:v>
                </c:pt>
                <c:pt idx="6">
                  <c:v>GA</c:v>
                </c:pt>
                <c:pt idx="7">
                  <c:v>SH</c:v>
                </c:pt>
                <c:pt idx="8">
                  <c:v>FG</c:v>
                </c:pt>
                <c:pt idx="9">
                  <c:v>CZ</c:v>
                </c:pt>
                <c:pt idx="10">
                  <c:v>AC</c:v>
                </c:pt>
                <c:pt idx="11">
                  <c:v>LF</c:v>
                </c:pt>
                <c:pt idx="12">
                  <c:v>GS</c:v>
                </c:pt>
                <c:pt idx="13">
                  <c:v>PL</c:v>
                </c:pt>
                <c:pt idx="14">
                  <c:v>JG</c:v>
                </c:pt>
              </c:strCache>
            </c:strRef>
          </c:cat>
          <c:val>
            <c:numRef>
              <c:f>'[5]Acquisitions par loc'!$B$6:$P$6</c:f>
              <c:numCache>
                <c:formatCode>General</c:formatCode>
                <c:ptCount val="15"/>
                <c:pt idx="0">
                  <c:v>11330</c:v>
                </c:pt>
                <c:pt idx="1">
                  <c:v>1780</c:v>
                </c:pt>
                <c:pt idx="2">
                  <c:v>1753</c:v>
                </c:pt>
                <c:pt idx="3">
                  <c:v>3111</c:v>
                </c:pt>
                <c:pt idx="4">
                  <c:v>3175</c:v>
                </c:pt>
                <c:pt idx="5">
                  <c:v>2282</c:v>
                </c:pt>
                <c:pt idx="6">
                  <c:v>2489</c:v>
                </c:pt>
                <c:pt idx="7">
                  <c:v>2798</c:v>
                </c:pt>
                <c:pt idx="8">
                  <c:v>2917</c:v>
                </c:pt>
                <c:pt idx="9">
                  <c:v>1552</c:v>
                </c:pt>
                <c:pt idx="10">
                  <c:v>3367</c:v>
                </c:pt>
                <c:pt idx="11">
                  <c:v>876</c:v>
                </c:pt>
                <c:pt idx="12">
                  <c:v>1205</c:v>
                </c:pt>
                <c:pt idx="13">
                  <c:v>660</c:v>
                </c:pt>
                <c:pt idx="14">
                  <c:v>2484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18</xdr:row>
      <xdr:rowOff>57150</xdr:rowOff>
    </xdr:from>
    <xdr:to>
      <xdr:col>14</xdr:col>
      <xdr:colOff>114300</xdr:colOff>
      <xdr:row>32</xdr:row>
      <xdr:rowOff>85725</xdr:rowOff>
    </xdr:to>
    <xdr:graphicFrame macro="">
      <xdr:nvGraphicFramePr>
        <xdr:cNvPr id="2150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028824" y="4324351"/>
    <xdr:ext cx="5133975" cy="2667000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1219201</xdr:colOff>
      <xdr:row>14</xdr:row>
      <xdr:rowOff>76200</xdr:rowOff>
    </xdr:from>
    <xdr:to>
      <xdr:col>16</xdr:col>
      <xdr:colOff>266701</xdr:colOff>
      <xdr:row>32</xdr:row>
      <xdr:rowOff>76200</xdr:rowOff>
    </xdr:to>
    <xdr:graphicFrame macro="">
      <xdr:nvGraphicFramePr>
        <xdr:cNvPr id="11268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238250" y="3362326"/>
    <xdr:ext cx="6477000" cy="3162300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342901" y="2933699"/>
    <xdr:ext cx="7429499" cy="3162301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2013/Chiffres%20pour%20graphiques/Entr&#233;es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2013/Chiffres%20pour%20graphiques/Prets%20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2013/Chiffres%20pour%20graphiques/Abo%20au%2031%20cate%20et%20typ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2013/Chiffres%20pour%20graphiques/Abonn&#233;s%20communes%20201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2013/Chiffres%20pour%20graphiques/Acq%20par%20lo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sheetDataSet>
      <sheetData sheetId="0" refreshError="1"/>
      <sheetData sheetId="1">
        <row r="16">
          <cell r="B16" t="str">
            <v>EZ</v>
          </cell>
          <cell r="C16" t="str">
            <v>FE</v>
          </cell>
          <cell r="D16" t="str">
            <v>VH</v>
          </cell>
          <cell r="E16" t="str">
            <v>JR</v>
          </cell>
          <cell r="F16" t="str">
            <v>GL</v>
          </cell>
          <cell r="G16" t="str">
            <v>GA</v>
          </cell>
          <cell r="H16" t="str">
            <v>SH</v>
          </cell>
          <cell r="I16" t="str">
            <v>FG</v>
          </cell>
          <cell r="J16" t="str">
            <v>CZ</v>
          </cell>
          <cell r="K16" t="str">
            <v>AC</v>
          </cell>
          <cell r="L16" t="str">
            <v>LV</v>
          </cell>
          <cell r="M16" t="str">
            <v>GS</v>
          </cell>
          <cell r="N16" t="str">
            <v>JG</v>
          </cell>
          <cell r="O16" t="str">
            <v>PL</v>
          </cell>
        </row>
        <row r="29">
          <cell r="B29">
            <v>587286</v>
          </cell>
          <cell r="C29">
            <v>152211</v>
          </cell>
          <cell r="D29">
            <v>95970</v>
          </cell>
          <cell r="E29">
            <v>83835</v>
          </cell>
          <cell r="F29">
            <v>37242</v>
          </cell>
          <cell r="G29">
            <v>39081</v>
          </cell>
          <cell r="H29">
            <v>59056</v>
          </cell>
          <cell r="I29">
            <v>51284</v>
          </cell>
          <cell r="J29">
            <v>21139</v>
          </cell>
          <cell r="K29">
            <v>69225</v>
          </cell>
          <cell r="L29">
            <v>10821</v>
          </cell>
          <cell r="M29">
            <v>20585</v>
          </cell>
          <cell r="N29">
            <v>55080</v>
          </cell>
          <cell r="O29">
            <v>9905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sheetDataSet>
      <sheetData sheetId="0" refreshError="1"/>
      <sheetData sheetId="1">
        <row r="3">
          <cell r="B3" t="str">
            <v>AC</v>
          </cell>
          <cell r="C3" t="str">
            <v>CZ</v>
          </cell>
          <cell r="D3" t="str">
            <v>EZ</v>
          </cell>
          <cell r="E3" t="str">
            <v>CR</v>
          </cell>
          <cell r="F3" t="str">
            <v>FE</v>
          </cell>
          <cell r="G3" t="str">
            <v>FG</v>
          </cell>
          <cell r="H3" t="str">
            <v>GA</v>
          </cell>
          <cell r="I3" t="str">
            <v>GL</v>
          </cell>
          <cell r="J3" t="str">
            <v>GS</v>
          </cell>
          <cell r="K3" t="str">
            <v>JG</v>
          </cell>
          <cell r="L3" t="str">
            <v>JR</v>
          </cell>
          <cell r="M3" t="str">
            <v>LF</v>
          </cell>
          <cell r="N3" t="str">
            <v>PL</v>
          </cell>
          <cell r="O3" t="str">
            <v>SH</v>
          </cell>
          <cell r="P3" t="str">
            <v>VH</v>
          </cell>
        </row>
        <row r="16">
          <cell r="B16">
            <v>241069</v>
          </cell>
          <cell r="C16">
            <v>68520</v>
          </cell>
          <cell r="D16">
            <v>698168</v>
          </cell>
          <cell r="E16">
            <v>37869</v>
          </cell>
          <cell r="F16">
            <v>150164</v>
          </cell>
          <cell r="G16">
            <v>153830</v>
          </cell>
          <cell r="H16">
            <v>122795</v>
          </cell>
          <cell r="I16">
            <v>80948</v>
          </cell>
          <cell r="J16">
            <v>50336</v>
          </cell>
          <cell r="K16">
            <v>85040</v>
          </cell>
          <cell r="L16">
            <v>145854</v>
          </cell>
          <cell r="M16">
            <v>27017</v>
          </cell>
          <cell r="N16">
            <v>31068</v>
          </cell>
          <cell r="O16">
            <v>129444</v>
          </cell>
          <cell r="P16">
            <v>239102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Abonnés au 31 cate"/>
      <sheetName val="Abonnés au 31 type "/>
    </sheetNames>
    <sheetDataSet>
      <sheetData sheetId="0" refreshError="1"/>
      <sheetData sheetId="1">
        <row r="3">
          <cell r="A3" t="str">
            <v xml:space="preserve">Adultes </v>
          </cell>
          <cell r="Q3">
            <v>21012</v>
          </cell>
        </row>
        <row r="4">
          <cell r="A4" t="str">
            <v>Ass. maternelles</v>
          </cell>
          <cell r="Q4">
            <v>288</v>
          </cell>
        </row>
        <row r="5">
          <cell r="A5" t="str">
            <v>BCD</v>
          </cell>
          <cell r="Q5">
            <v>57</v>
          </cell>
        </row>
        <row r="6">
          <cell r="A6" t="str">
            <v>Chercheurs</v>
          </cell>
          <cell r="Q6">
            <v>341</v>
          </cell>
        </row>
        <row r="7">
          <cell r="A7" t="str">
            <v>Classes crèches</v>
          </cell>
          <cell r="Q7">
            <v>1026</v>
          </cell>
        </row>
        <row r="8">
          <cell r="A8" t="str">
            <v>Collectivités</v>
          </cell>
          <cell r="Q8">
            <v>308</v>
          </cell>
        </row>
        <row r="9">
          <cell r="A9" t="str">
            <v>Enfants</v>
          </cell>
          <cell r="Q9">
            <v>12995</v>
          </cell>
        </row>
        <row r="10">
          <cell r="A10" t="str">
            <v>Jeunes</v>
          </cell>
          <cell r="Q10">
            <v>4469</v>
          </cell>
        </row>
        <row r="11">
          <cell r="A11" t="str">
            <v>Personnel</v>
          </cell>
          <cell r="Q11">
            <v>324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2"/>
      <sheetName val="2013"/>
      <sheetName val="Regroupement"/>
      <sheetName val="Pour rapport"/>
    </sheetNames>
    <sheetDataSet>
      <sheetData sheetId="0" refreshError="1"/>
      <sheetData sheetId="1">
        <row r="81">
          <cell r="A81" t="str">
            <v>Agglo hors Montpellier</v>
          </cell>
          <cell r="Q81">
            <v>12773</v>
          </cell>
        </row>
        <row r="82">
          <cell r="A82" t="str">
            <v>Montpellier</v>
          </cell>
          <cell r="Q82">
            <v>25328</v>
          </cell>
        </row>
        <row r="83">
          <cell r="A83" t="str">
            <v>Communes hors Agglo</v>
          </cell>
          <cell r="Q83">
            <v>2420</v>
          </cell>
        </row>
        <row r="84">
          <cell r="A84" t="str">
            <v>Autres</v>
          </cell>
          <cell r="Q84">
            <v>299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Graph2"/>
      <sheetName val="Acquisitions par loc"/>
    </sheetNames>
    <sheetDataSet>
      <sheetData sheetId="0" refreshError="1"/>
      <sheetData sheetId="1" refreshError="1"/>
      <sheetData sheetId="2">
        <row r="3">
          <cell r="B3" t="str">
            <v>EZ</v>
          </cell>
          <cell r="C3" t="str">
            <v>FE</v>
          </cell>
          <cell r="D3" t="str">
            <v>CR</v>
          </cell>
          <cell r="E3" t="str">
            <v>VH</v>
          </cell>
          <cell r="F3" t="str">
            <v>JR</v>
          </cell>
          <cell r="G3" t="str">
            <v>GL</v>
          </cell>
          <cell r="H3" t="str">
            <v>GA</v>
          </cell>
          <cell r="I3" t="str">
            <v>SH</v>
          </cell>
          <cell r="J3" t="str">
            <v>FG</v>
          </cell>
          <cell r="K3" t="str">
            <v>CZ</v>
          </cell>
          <cell r="L3" t="str">
            <v>AC</v>
          </cell>
          <cell r="M3" t="str">
            <v>LF</v>
          </cell>
          <cell r="N3" t="str">
            <v>GS</v>
          </cell>
          <cell r="O3" t="str">
            <v>PL</v>
          </cell>
          <cell r="P3" t="str">
            <v>JG</v>
          </cell>
        </row>
        <row r="6">
          <cell r="B6">
            <v>11330</v>
          </cell>
          <cell r="C6">
            <v>1780</v>
          </cell>
          <cell r="D6">
            <v>1753</v>
          </cell>
          <cell r="E6">
            <v>3111</v>
          </cell>
          <cell r="F6">
            <v>3175</v>
          </cell>
          <cell r="G6">
            <v>2282</v>
          </cell>
          <cell r="H6">
            <v>2489</v>
          </cell>
          <cell r="I6">
            <v>2798</v>
          </cell>
          <cell r="J6">
            <v>2917</v>
          </cell>
          <cell r="K6">
            <v>1552</v>
          </cell>
          <cell r="L6">
            <v>3367</v>
          </cell>
          <cell r="M6">
            <v>876</v>
          </cell>
          <cell r="N6">
            <v>1205</v>
          </cell>
          <cell r="O6">
            <v>660</v>
          </cell>
          <cell r="P6">
            <v>2484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iblioses@m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R36"/>
  <sheetViews>
    <sheetView tabSelected="1" zoomScaleNormal="100" workbookViewId="0">
      <selection activeCell="U3" sqref="U3"/>
    </sheetView>
  </sheetViews>
  <sheetFormatPr baseColWidth="10" defaultRowHeight="12.75"/>
  <cols>
    <col min="1" max="1" width="9.7109375" customWidth="1"/>
    <col min="2" max="15" width="7.42578125" customWidth="1"/>
    <col min="16" max="16" width="9.140625" customWidth="1"/>
    <col min="17" max="17" width="9" customWidth="1"/>
    <col min="18" max="18" width="9.42578125" customWidth="1"/>
  </cols>
  <sheetData>
    <row r="1" spans="1:18" ht="15.75">
      <c r="A1" s="418" t="s">
        <v>238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</row>
    <row r="2" spans="1:18" ht="5.25" customHeight="1" thickBot="1"/>
    <row r="3" spans="1:18" s="4" customFormat="1" ht="66.75" customHeight="1" thickBot="1">
      <c r="A3" s="5">
        <v>2013</v>
      </c>
      <c r="B3" s="500" t="s">
        <v>294</v>
      </c>
      <c r="C3" s="500" t="s">
        <v>38</v>
      </c>
      <c r="D3" s="500" t="s">
        <v>15</v>
      </c>
      <c r="E3" s="501" t="s">
        <v>295</v>
      </c>
      <c r="F3" s="500" t="s">
        <v>296</v>
      </c>
      <c r="G3" s="500" t="s">
        <v>17</v>
      </c>
      <c r="H3" s="500" t="s">
        <v>41</v>
      </c>
      <c r="I3" s="501" t="s">
        <v>18</v>
      </c>
      <c r="J3" s="501" t="s">
        <v>19</v>
      </c>
      <c r="K3" s="501" t="s">
        <v>20</v>
      </c>
      <c r="L3" s="501" t="s">
        <v>43</v>
      </c>
      <c r="M3" s="501" t="s">
        <v>201</v>
      </c>
      <c r="N3" s="501" t="s">
        <v>151</v>
      </c>
      <c r="O3" s="501" t="s">
        <v>46</v>
      </c>
      <c r="P3" s="6" t="s">
        <v>239</v>
      </c>
      <c r="Q3" s="6" t="s">
        <v>203</v>
      </c>
      <c r="R3" s="12" t="s">
        <v>241</v>
      </c>
    </row>
    <row r="4" spans="1:18" ht="15" customHeight="1">
      <c r="A4" s="73" t="s">
        <v>2</v>
      </c>
      <c r="B4" s="227">
        <v>63370</v>
      </c>
      <c r="C4" s="221">
        <v>16111</v>
      </c>
      <c r="D4" s="220">
        <v>9210</v>
      </c>
      <c r="E4" s="222">
        <v>9253</v>
      </c>
      <c r="F4" s="220">
        <v>5394.5</v>
      </c>
      <c r="G4" s="221">
        <v>4066</v>
      </c>
      <c r="H4" s="220">
        <v>5495</v>
      </c>
      <c r="I4" s="221">
        <v>4962</v>
      </c>
      <c r="J4" s="220">
        <v>1599</v>
      </c>
      <c r="K4" s="220">
        <v>6255</v>
      </c>
      <c r="L4" s="220">
        <v>892</v>
      </c>
      <c r="M4" s="220">
        <v>1394</v>
      </c>
      <c r="N4" s="220">
        <v>5214</v>
      </c>
      <c r="O4" s="220">
        <v>885</v>
      </c>
      <c r="P4" s="10">
        <v>134100.5</v>
      </c>
      <c r="Q4" s="91">
        <v>121151.5</v>
      </c>
      <c r="R4" s="92">
        <f t="shared" ref="R4:R16" si="0">+(P4-Q4)/Q4</f>
        <v>0.10688270471269444</v>
      </c>
    </row>
    <row r="5" spans="1:18" ht="15" customHeight="1">
      <c r="A5" s="74" t="s">
        <v>3</v>
      </c>
      <c r="B5" s="223">
        <v>53372</v>
      </c>
      <c r="C5" s="224">
        <v>15680</v>
      </c>
      <c r="D5" s="223">
        <v>8557</v>
      </c>
      <c r="E5" s="225">
        <v>8894</v>
      </c>
      <c r="F5" s="223">
        <v>4508.5</v>
      </c>
      <c r="G5" s="224">
        <v>3804</v>
      </c>
      <c r="H5" s="223">
        <v>5155</v>
      </c>
      <c r="I5" s="224">
        <v>4752</v>
      </c>
      <c r="J5" s="223">
        <v>1840</v>
      </c>
      <c r="K5" s="223">
        <v>6373</v>
      </c>
      <c r="L5" s="223">
        <v>908</v>
      </c>
      <c r="M5" s="223">
        <v>1277</v>
      </c>
      <c r="N5" s="223">
        <v>5263</v>
      </c>
      <c r="O5" s="223">
        <v>893</v>
      </c>
      <c r="P5" s="11">
        <v>121276.5</v>
      </c>
      <c r="Q5" s="93">
        <v>130187</v>
      </c>
      <c r="R5" s="94">
        <f t="shared" si="0"/>
        <v>-6.8443853841013313E-2</v>
      </c>
    </row>
    <row r="6" spans="1:18" ht="15" customHeight="1">
      <c r="A6" s="74" t="s">
        <v>4</v>
      </c>
      <c r="B6" s="223">
        <v>56951</v>
      </c>
      <c r="C6" s="224">
        <v>14697</v>
      </c>
      <c r="D6" s="223">
        <v>8963</v>
      </c>
      <c r="E6" s="225">
        <v>9235</v>
      </c>
      <c r="F6" s="223">
        <v>4519</v>
      </c>
      <c r="G6" s="224">
        <v>3893</v>
      </c>
      <c r="H6" s="223">
        <v>5618</v>
      </c>
      <c r="I6" s="224">
        <v>4960</v>
      </c>
      <c r="J6" s="223">
        <v>1760</v>
      </c>
      <c r="K6" s="223">
        <v>6426</v>
      </c>
      <c r="L6" s="223">
        <v>790</v>
      </c>
      <c r="M6" s="223">
        <v>1321</v>
      </c>
      <c r="N6" s="223">
        <v>5376</v>
      </c>
      <c r="O6" s="223">
        <v>997</v>
      </c>
      <c r="P6" s="11">
        <v>125506</v>
      </c>
      <c r="Q6" s="93">
        <v>133125.5</v>
      </c>
      <c r="R6" s="94">
        <f t="shared" si="0"/>
        <v>-5.7235465782288143E-2</v>
      </c>
    </row>
    <row r="7" spans="1:18" ht="15" customHeight="1">
      <c r="A7" s="74" t="s">
        <v>5</v>
      </c>
      <c r="B7" s="223">
        <v>55496</v>
      </c>
      <c r="C7" s="224">
        <v>13888</v>
      </c>
      <c r="D7" s="223">
        <v>8445</v>
      </c>
      <c r="E7" s="225">
        <v>7962</v>
      </c>
      <c r="F7" s="223">
        <v>4481</v>
      </c>
      <c r="G7" s="224">
        <v>3508</v>
      </c>
      <c r="H7" s="223">
        <v>5454</v>
      </c>
      <c r="I7" s="224">
        <v>4697</v>
      </c>
      <c r="J7" s="223">
        <v>1641</v>
      </c>
      <c r="K7" s="223">
        <v>6622</v>
      </c>
      <c r="L7" s="223">
        <v>833</v>
      </c>
      <c r="M7" s="223">
        <v>1170</v>
      </c>
      <c r="N7" s="223">
        <v>5446</v>
      </c>
      <c r="O7" s="223">
        <v>894</v>
      </c>
      <c r="P7" s="11">
        <v>120537</v>
      </c>
      <c r="Q7" s="93">
        <v>115651</v>
      </c>
      <c r="R7" s="94">
        <f t="shared" si="0"/>
        <v>4.224779725207737E-2</v>
      </c>
    </row>
    <row r="8" spans="1:18" ht="15" customHeight="1">
      <c r="A8" s="74" t="s">
        <v>6</v>
      </c>
      <c r="B8" s="223">
        <v>42997</v>
      </c>
      <c r="C8" s="224">
        <v>11436</v>
      </c>
      <c r="D8" s="223">
        <v>7694</v>
      </c>
      <c r="E8" s="225">
        <v>6544</v>
      </c>
      <c r="F8" s="223">
        <v>3520.5</v>
      </c>
      <c r="G8" s="224">
        <v>3488</v>
      </c>
      <c r="H8" s="223">
        <v>4909</v>
      </c>
      <c r="I8" s="224">
        <v>4018</v>
      </c>
      <c r="J8" s="223">
        <v>2031</v>
      </c>
      <c r="K8" s="223">
        <v>5025</v>
      </c>
      <c r="L8" s="223">
        <v>889</v>
      </c>
      <c r="M8" s="223">
        <v>2126</v>
      </c>
      <c r="N8" s="223">
        <v>5183</v>
      </c>
      <c r="O8" s="223">
        <v>818</v>
      </c>
      <c r="P8" s="11">
        <v>100678.5</v>
      </c>
      <c r="Q8" s="93">
        <v>102959.5</v>
      </c>
      <c r="R8" s="94">
        <f t="shared" si="0"/>
        <v>-2.215434224136675E-2</v>
      </c>
    </row>
    <row r="9" spans="1:18" ht="15" customHeight="1">
      <c r="A9" s="74" t="s">
        <v>7</v>
      </c>
      <c r="B9" s="223">
        <v>46876</v>
      </c>
      <c r="C9" s="224">
        <v>10787</v>
      </c>
      <c r="D9" s="223">
        <v>7688</v>
      </c>
      <c r="E9" s="225">
        <v>7251</v>
      </c>
      <c r="F9" s="223">
        <v>2248.5</v>
      </c>
      <c r="G9" s="224">
        <v>2982</v>
      </c>
      <c r="H9" s="223">
        <v>4951</v>
      </c>
      <c r="I9" s="224">
        <v>4270</v>
      </c>
      <c r="J9" s="223">
        <v>2438</v>
      </c>
      <c r="K9" s="223">
        <v>6357</v>
      </c>
      <c r="L9" s="223">
        <v>872</v>
      </c>
      <c r="M9" s="223">
        <v>2080</v>
      </c>
      <c r="N9" s="223">
        <v>5218</v>
      </c>
      <c r="O9" s="223">
        <v>988</v>
      </c>
      <c r="P9" s="11">
        <v>105006.5</v>
      </c>
      <c r="Q9" s="93">
        <v>103254</v>
      </c>
      <c r="R9" s="94">
        <f t="shared" si="0"/>
        <v>1.6972708079105895E-2</v>
      </c>
    </row>
    <row r="10" spans="1:18" ht="15" customHeight="1">
      <c r="A10" s="74" t="s">
        <v>8</v>
      </c>
      <c r="B10" s="223">
        <v>34189</v>
      </c>
      <c r="C10" s="224">
        <v>9942</v>
      </c>
      <c r="D10" s="223">
        <v>3128</v>
      </c>
      <c r="E10" s="225">
        <v>3026</v>
      </c>
      <c r="F10" s="223">
        <v>0</v>
      </c>
      <c r="G10" s="224">
        <v>2543</v>
      </c>
      <c r="H10" s="223">
        <v>4591</v>
      </c>
      <c r="I10" s="224">
        <v>3318</v>
      </c>
      <c r="J10" s="223">
        <v>1949</v>
      </c>
      <c r="K10" s="223">
        <v>3222</v>
      </c>
      <c r="L10" s="223">
        <v>855</v>
      </c>
      <c r="M10" s="223">
        <v>1726</v>
      </c>
      <c r="N10" s="223">
        <v>3772</v>
      </c>
      <c r="O10" s="223">
        <v>601</v>
      </c>
      <c r="P10" s="11">
        <v>72862</v>
      </c>
      <c r="Q10" s="93">
        <v>57933</v>
      </c>
      <c r="R10" s="94">
        <f t="shared" si="0"/>
        <v>0.25769423299328537</v>
      </c>
    </row>
    <row r="11" spans="1:18" ht="15" customHeight="1">
      <c r="A11" s="74" t="s">
        <v>9</v>
      </c>
      <c r="B11" s="223">
        <v>20175</v>
      </c>
      <c r="C11" s="224">
        <v>5205</v>
      </c>
      <c r="D11" s="223">
        <v>7098</v>
      </c>
      <c r="E11" s="225">
        <v>0</v>
      </c>
      <c r="F11" s="223">
        <v>0</v>
      </c>
      <c r="G11" s="224">
        <v>1274</v>
      </c>
      <c r="H11" s="223">
        <v>487</v>
      </c>
      <c r="I11" s="224">
        <v>1426</v>
      </c>
      <c r="J11" s="223">
        <v>665</v>
      </c>
      <c r="K11" s="223">
        <v>4524</v>
      </c>
      <c r="L11" s="223">
        <v>301</v>
      </c>
      <c r="M11" s="223">
        <v>629</v>
      </c>
      <c r="N11" s="223">
        <v>1463</v>
      </c>
      <c r="O11" s="223">
        <v>246</v>
      </c>
      <c r="P11" s="11">
        <v>43493</v>
      </c>
      <c r="Q11" s="93">
        <v>43625</v>
      </c>
      <c r="R11" s="94">
        <f t="shared" si="0"/>
        <v>-3.0257879656160457E-3</v>
      </c>
    </row>
    <row r="12" spans="1:18" ht="15" customHeight="1">
      <c r="A12" s="74" t="s">
        <v>10</v>
      </c>
      <c r="B12" s="223">
        <v>41462</v>
      </c>
      <c r="C12" s="224">
        <v>10499</v>
      </c>
      <c r="D12" s="223">
        <v>8250</v>
      </c>
      <c r="E12" s="225">
        <v>7666</v>
      </c>
      <c r="F12" s="223">
        <v>0</v>
      </c>
      <c r="G12" s="224">
        <v>3118</v>
      </c>
      <c r="H12" s="223">
        <v>5139</v>
      </c>
      <c r="I12" s="224">
        <v>4166</v>
      </c>
      <c r="J12" s="223">
        <v>1751</v>
      </c>
      <c r="K12" s="223">
        <v>5892</v>
      </c>
      <c r="L12" s="223">
        <v>1246</v>
      </c>
      <c r="M12" s="223">
        <v>2055</v>
      </c>
      <c r="N12" s="223">
        <v>3856</v>
      </c>
      <c r="O12" s="223">
        <v>684</v>
      </c>
      <c r="P12" s="11">
        <v>95784</v>
      </c>
      <c r="Q12" s="93">
        <v>99859</v>
      </c>
      <c r="R12" s="94">
        <f t="shared" si="0"/>
        <v>-4.0807538629467552E-2</v>
      </c>
    </row>
    <row r="13" spans="1:18" ht="15" customHeight="1">
      <c r="A13" s="74" t="s">
        <v>11</v>
      </c>
      <c r="B13" s="223">
        <v>62018</v>
      </c>
      <c r="C13" s="224">
        <v>16135</v>
      </c>
      <c r="D13" s="223">
        <v>10587</v>
      </c>
      <c r="E13" s="225">
        <v>10581</v>
      </c>
      <c r="F13" s="223">
        <v>5015</v>
      </c>
      <c r="G13" s="224">
        <v>3914</v>
      </c>
      <c r="H13" s="223">
        <v>6653</v>
      </c>
      <c r="I13" s="224">
        <v>5814</v>
      </c>
      <c r="J13" s="223">
        <v>2381</v>
      </c>
      <c r="K13" s="223">
        <v>7597</v>
      </c>
      <c r="L13" s="223">
        <v>1356</v>
      </c>
      <c r="M13" s="223">
        <v>2538</v>
      </c>
      <c r="N13" s="223">
        <v>5690</v>
      </c>
      <c r="O13" s="223">
        <v>991</v>
      </c>
      <c r="P13" s="11">
        <v>141270</v>
      </c>
      <c r="Q13" s="93">
        <v>128598</v>
      </c>
      <c r="R13" s="94">
        <f t="shared" si="0"/>
        <v>9.8539635142070633E-2</v>
      </c>
    </row>
    <row r="14" spans="1:18" ht="15" customHeight="1">
      <c r="A14" s="74" t="s">
        <v>12</v>
      </c>
      <c r="B14" s="223">
        <v>61640</v>
      </c>
      <c r="C14" s="224">
        <v>14936</v>
      </c>
      <c r="D14" s="223">
        <v>9785</v>
      </c>
      <c r="E14" s="225">
        <v>7777</v>
      </c>
      <c r="F14" s="223">
        <v>4344</v>
      </c>
      <c r="G14" s="224">
        <v>3695</v>
      </c>
      <c r="H14" s="223">
        <v>6035</v>
      </c>
      <c r="I14" s="224">
        <v>5074</v>
      </c>
      <c r="J14" s="223">
        <v>1911</v>
      </c>
      <c r="K14" s="223">
        <v>6396</v>
      </c>
      <c r="L14" s="223">
        <v>1034</v>
      </c>
      <c r="M14" s="223">
        <v>2482</v>
      </c>
      <c r="N14" s="223">
        <v>4999</v>
      </c>
      <c r="O14" s="223">
        <v>1137</v>
      </c>
      <c r="P14" s="11">
        <v>131245</v>
      </c>
      <c r="Q14" s="93">
        <v>130671</v>
      </c>
      <c r="R14" s="94">
        <f t="shared" si="0"/>
        <v>4.3927114662013758E-3</v>
      </c>
    </row>
    <row r="15" spans="1:18" ht="15" customHeight="1" thickBot="1">
      <c r="A15" s="75" t="s">
        <v>13</v>
      </c>
      <c r="B15" s="223">
        <v>48740</v>
      </c>
      <c r="C15" s="224">
        <v>12895</v>
      </c>
      <c r="D15" s="223">
        <v>6565</v>
      </c>
      <c r="E15" s="225">
        <v>5646</v>
      </c>
      <c r="F15" s="223">
        <v>3211</v>
      </c>
      <c r="G15" s="224">
        <v>2796</v>
      </c>
      <c r="H15" s="223">
        <v>4569</v>
      </c>
      <c r="I15" s="224">
        <v>3827</v>
      </c>
      <c r="J15" s="223">
        <v>1173</v>
      </c>
      <c r="K15" s="226">
        <v>4536</v>
      </c>
      <c r="L15" s="226">
        <v>845</v>
      </c>
      <c r="M15" s="226">
        <v>1787</v>
      </c>
      <c r="N15" s="226">
        <v>3600</v>
      </c>
      <c r="O15" s="223">
        <v>771</v>
      </c>
      <c r="P15" s="76">
        <v>100961</v>
      </c>
      <c r="Q15" s="95">
        <v>105000</v>
      </c>
      <c r="R15" s="85">
        <f t="shared" si="0"/>
        <v>-3.846666666666667E-2</v>
      </c>
    </row>
    <row r="16" spans="1:18" ht="25.5">
      <c r="A16" s="26" t="s">
        <v>240</v>
      </c>
      <c r="B16" s="77">
        <v>587286</v>
      </c>
      <c r="C16" s="69">
        <v>152211</v>
      </c>
      <c r="D16" s="69">
        <v>95970</v>
      </c>
      <c r="E16" s="69">
        <v>83835</v>
      </c>
      <c r="F16" s="69">
        <v>37242</v>
      </c>
      <c r="G16" s="69">
        <v>39081</v>
      </c>
      <c r="H16" s="69">
        <v>59056</v>
      </c>
      <c r="I16" s="69">
        <v>51284</v>
      </c>
      <c r="J16" s="69">
        <v>21139</v>
      </c>
      <c r="K16" s="69">
        <v>69225</v>
      </c>
      <c r="L16" s="69">
        <v>10821</v>
      </c>
      <c r="M16" s="69">
        <v>20585</v>
      </c>
      <c r="N16" s="69">
        <v>55080</v>
      </c>
      <c r="O16" s="69">
        <v>9905</v>
      </c>
      <c r="P16" s="71">
        <v>1292720</v>
      </c>
      <c r="Q16" s="72">
        <v>1272015</v>
      </c>
      <c r="R16" s="228">
        <f t="shared" si="0"/>
        <v>1.6277323773697637E-2</v>
      </c>
    </row>
    <row r="17" spans="1:18" ht="25.5">
      <c r="A17" s="78" t="s">
        <v>202</v>
      </c>
      <c r="B17" s="162">
        <v>572842</v>
      </c>
      <c r="C17" s="163">
        <v>159496</v>
      </c>
      <c r="D17" s="163">
        <v>78459</v>
      </c>
      <c r="E17" s="163">
        <v>102899</v>
      </c>
      <c r="F17" s="163">
        <v>46263.5</v>
      </c>
      <c r="G17" s="163">
        <v>40414</v>
      </c>
      <c r="H17" s="163">
        <v>55670</v>
      </c>
      <c r="I17" s="163">
        <v>49612</v>
      </c>
      <c r="J17" s="163">
        <v>15883</v>
      </c>
      <c r="K17" s="163">
        <v>62024</v>
      </c>
      <c r="L17" s="163">
        <v>9555</v>
      </c>
      <c r="M17" s="163">
        <v>13886</v>
      </c>
      <c r="N17" s="163">
        <v>51286</v>
      </c>
      <c r="O17" s="163">
        <v>9333</v>
      </c>
      <c r="P17" s="163">
        <v>1272015</v>
      </c>
      <c r="Q17" s="413" t="s">
        <v>242</v>
      </c>
      <c r="R17" s="414"/>
    </row>
    <row r="18" spans="1:18" ht="26.25" thickBot="1">
      <c r="A18" s="79" t="s">
        <v>241</v>
      </c>
      <c r="B18" s="170">
        <f>+(B16-B17)/B17</f>
        <v>2.5214631608715843E-2</v>
      </c>
      <c r="C18" s="170">
        <f t="shared" ref="C18:L18" si="1">+(C16-C17)/C17</f>
        <v>-4.5675126648944173E-2</v>
      </c>
      <c r="D18" s="170">
        <f t="shared" si="1"/>
        <v>0.2231866325086988</v>
      </c>
      <c r="E18" s="170">
        <f t="shared" si="1"/>
        <v>-0.18526905023372434</v>
      </c>
      <c r="F18" s="170">
        <f t="shared" si="1"/>
        <v>-0.19500253979919374</v>
      </c>
      <c r="G18" s="170">
        <f t="shared" si="1"/>
        <v>-3.2983619537783934E-2</v>
      </c>
      <c r="H18" s="170">
        <f t="shared" si="1"/>
        <v>6.0822705227231905E-2</v>
      </c>
      <c r="I18" s="170">
        <f t="shared" si="1"/>
        <v>3.3701523824881077E-2</v>
      </c>
      <c r="J18" s="170">
        <f t="shared" si="1"/>
        <v>0.33091985141346092</v>
      </c>
      <c r="K18" s="170">
        <f t="shared" si="1"/>
        <v>0.11610021926996002</v>
      </c>
      <c r="L18" s="170">
        <f t="shared" si="1"/>
        <v>0.13249607535321822</v>
      </c>
      <c r="M18" s="170">
        <f>+(M16-M17)/M17</f>
        <v>0.48242834509577992</v>
      </c>
      <c r="N18" s="170">
        <f>+(N16-N17)/N17</f>
        <v>7.3977303747611439E-2</v>
      </c>
      <c r="O18" s="170">
        <f>+(O16-O17)/O17</f>
        <v>6.1287903139397838E-2</v>
      </c>
      <c r="P18" s="170">
        <f>+(P16-P17)/P17</f>
        <v>1.6277323773697637E-2</v>
      </c>
      <c r="Q18" s="415"/>
      <c r="R18" s="416"/>
    </row>
    <row r="19" spans="1:18">
      <c r="D19" s="1"/>
      <c r="F19" s="1"/>
    </row>
    <row r="20" spans="1:18" ht="12.75" customHeight="1">
      <c r="A20" s="417"/>
      <c r="B20" s="417"/>
      <c r="C20" s="166"/>
      <c r="D20" s="166"/>
      <c r="E20" s="167"/>
      <c r="F20" s="166"/>
      <c r="G20" s="166"/>
      <c r="H20" s="166"/>
      <c r="I20" s="168"/>
      <c r="J20" s="168"/>
      <c r="K20" s="169"/>
      <c r="L20" s="169"/>
      <c r="M20" s="169"/>
      <c r="N20" s="168"/>
      <c r="O20" s="166"/>
      <c r="P20" s="81"/>
      <c r="Q20" s="66"/>
      <c r="R20" s="66"/>
    </row>
    <row r="21" spans="1:18" ht="12.75" customHeight="1">
      <c r="A21" s="164"/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65"/>
      <c r="R21" s="3"/>
    </row>
    <row r="22" spans="1:18">
      <c r="A22" s="164"/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65"/>
    </row>
    <row r="23" spans="1:18">
      <c r="A23" s="164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65"/>
    </row>
    <row r="24" spans="1:18">
      <c r="A24" s="164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65"/>
    </row>
    <row r="25" spans="1:18">
      <c r="A25" s="16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65"/>
    </row>
    <row r="26" spans="1:18">
      <c r="A26" s="164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65"/>
    </row>
    <row r="27" spans="1:18">
      <c r="A27" s="164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65"/>
    </row>
    <row r="28" spans="1:18">
      <c r="A28" s="164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65"/>
    </row>
    <row r="29" spans="1:18">
      <c r="A29" s="164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65"/>
    </row>
    <row r="30" spans="1:18">
      <c r="A30" s="164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65"/>
    </row>
    <row r="31" spans="1:18">
      <c r="A31" s="164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65"/>
    </row>
    <row r="32" spans="1:18"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</row>
    <row r="33" spans="1:16"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</row>
    <row r="36" spans="1:16">
      <c r="A36" t="s">
        <v>155</v>
      </c>
    </row>
  </sheetData>
  <mergeCells count="3">
    <mergeCell ref="Q17:R18"/>
    <mergeCell ref="A20:B20"/>
    <mergeCell ref="A1:R1"/>
  </mergeCells>
  <phoneticPr fontId="3" type="noConversion"/>
  <printOptions horizontalCentered="1"/>
  <pageMargins left="0.78740157480314965" right="0.19685039370078741" top="0.54" bottom="0.19685039370078741" header="0" footer="0.19685039370078741"/>
  <pageSetup paperSize="9" scale="9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4"/>
  <sheetViews>
    <sheetView topLeftCell="A7" zoomScaleNormal="100" workbookViewId="0">
      <selection activeCell="L34" sqref="L34"/>
    </sheetView>
  </sheetViews>
  <sheetFormatPr baseColWidth="10" defaultRowHeight="12.75"/>
  <cols>
    <col min="1" max="1" width="27" style="62" customWidth="1"/>
    <col min="2" max="16" width="7.85546875" style="64" customWidth="1"/>
    <col min="17" max="17" width="10.5703125" style="64" bestFit="1" customWidth="1"/>
    <col min="18" max="16384" width="11.42578125" style="62"/>
  </cols>
  <sheetData>
    <row r="1" spans="1:17" ht="18.75" customHeight="1" thickBot="1">
      <c r="A1" s="418" t="s">
        <v>267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</row>
    <row r="2" spans="1:17" customFormat="1" ht="65.25">
      <c r="A2" s="149"/>
      <c r="B2" s="148" t="s">
        <v>199</v>
      </c>
      <c r="C2" s="148" t="s">
        <v>198</v>
      </c>
      <c r="D2" s="148" t="s">
        <v>14</v>
      </c>
      <c r="E2" s="148" t="s">
        <v>61</v>
      </c>
      <c r="F2" s="148" t="s">
        <v>119</v>
      </c>
      <c r="G2" s="148" t="s">
        <v>191</v>
      </c>
      <c r="H2" s="148" t="s">
        <v>17</v>
      </c>
      <c r="I2" s="148" t="s">
        <v>197</v>
      </c>
      <c r="J2" s="148" t="s">
        <v>196</v>
      </c>
      <c r="K2" s="148" t="s">
        <v>195</v>
      </c>
      <c r="L2" s="148" t="s">
        <v>194</v>
      </c>
      <c r="M2" s="148" t="s">
        <v>21</v>
      </c>
      <c r="N2" s="148" t="s">
        <v>22</v>
      </c>
      <c r="O2" s="148" t="s">
        <v>193</v>
      </c>
      <c r="P2" s="187" t="s">
        <v>192</v>
      </c>
      <c r="Q2" s="193" t="s">
        <v>23</v>
      </c>
    </row>
    <row r="3" spans="1:17" customFormat="1">
      <c r="A3" s="80" t="s">
        <v>114</v>
      </c>
      <c r="B3" s="261">
        <v>0</v>
      </c>
      <c r="C3" s="261">
        <v>0</v>
      </c>
      <c r="D3" s="261">
        <v>9</v>
      </c>
      <c r="E3" s="261">
        <v>6</v>
      </c>
      <c r="F3" s="261">
        <v>1</v>
      </c>
      <c r="G3" s="261">
        <v>0</v>
      </c>
      <c r="H3" s="261">
        <v>0</v>
      </c>
      <c r="I3" s="261">
        <v>0</v>
      </c>
      <c r="J3" s="261">
        <v>0</v>
      </c>
      <c r="K3" s="261">
        <v>0</v>
      </c>
      <c r="L3" s="261">
        <v>29</v>
      </c>
      <c r="M3" s="261">
        <v>0</v>
      </c>
      <c r="N3" s="261">
        <v>0</v>
      </c>
      <c r="O3" s="261">
        <v>1</v>
      </c>
      <c r="P3" s="311">
        <v>0</v>
      </c>
      <c r="Q3" s="312">
        <v>46</v>
      </c>
    </row>
    <row r="4" spans="1:17" customFormat="1">
      <c r="A4" s="80" t="s">
        <v>116</v>
      </c>
      <c r="B4" s="261">
        <v>0</v>
      </c>
      <c r="C4" s="261">
        <v>0</v>
      </c>
      <c r="D4" s="261">
        <v>47</v>
      </c>
      <c r="E4" s="261">
        <v>0</v>
      </c>
      <c r="F4" s="261">
        <v>0</v>
      </c>
      <c r="G4" s="261">
        <v>0</v>
      </c>
      <c r="H4" s="261">
        <v>0</v>
      </c>
      <c r="I4" s="261">
        <v>2</v>
      </c>
      <c r="J4" s="261">
        <v>0</v>
      </c>
      <c r="K4" s="261">
        <v>0</v>
      </c>
      <c r="L4" s="261">
        <v>7</v>
      </c>
      <c r="M4" s="261">
        <v>0</v>
      </c>
      <c r="N4" s="261">
        <v>0</v>
      </c>
      <c r="O4" s="261">
        <v>32</v>
      </c>
      <c r="P4" s="311">
        <v>0</v>
      </c>
      <c r="Q4" s="312">
        <v>88</v>
      </c>
    </row>
    <row r="5" spans="1:17" customFormat="1">
      <c r="A5" s="80" t="s">
        <v>128</v>
      </c>
      <c r="B5" s="261">
        <v>0</v>
      </c>
      <c r="C5" s="261">
        <v>6</v>
      </c>
      <c r="D5" s="261">
        <v>300</v>
      </c>
      <c r="E5" s="261">
        <v>0</v>
      </c>
      <c r="F5" s="261">
        <v>50</v>
      </c>
      <c r="G5" s="261">
        <v>3</v>
      </c>
      <c r="H5" s="261">
        <v>3</v>
      </c>
      <c r="I5" s="261">
        <v>36</v>
      </c>
      <c r="J5" s="261">
        <v>22</v>
      </c>
      <c r="K5" s="261">
        <v>0</v>
      </c>
      <c r="L5" s="261">
        <v>82</v>
      </c>
      <c r="M5" s="261">
        <v>0</v>
      </c>
      <c r="N5" s="261">
        <v>0</v>
      </c>
      <c r="O5" s="261">
        <v>6</v>
      </c>
      <c r="P5" s="311">
        <v>192</v>
      </c>
      <c r="Q5" s="312">
        <v>700</v>
      </c>
    </row>
    <row r="6" spans="1:17" customFormat="1">
      <c r="A6" s="80" t="s">
        <v>115</v>
      </c>
      <c r="B6" s="261">
        <v>0</v>
      </c>
      <c r="C6" s="261">
        <v>0</v>
      </c>
      <c r="D6" s="261">
        <v>24</v>
      </c>
      <c r="E6" s="261">
        <v>0</v>
      </c>
      <c r="F6" s="261">
        <v>0</v>
      </c>
      <c r="G6" s="261">
        <v>0</v>
      </c>
      <c r="H6" s="261">
        <v>0</v>
      </c>
      <c r="I6" s="261">
        <v>0</v>
      </c>
      <c r="J6" s="261">
        <v>0</v>
      </c>
      <c r="K6" s="261">
        <v>0</v>
      </c>
      <c r="L6" s="261">
        <v>4</v>
      </c>
      <c r="M6" s="261">
        <v>0</v>
      </c>
      <c r="N6" s="261">
        <v>0</v>
      </c>
      <c r="O6" s="261">
        <v>13</v>
      </c>
      <c r="P6" s="311">
        <v>0</v>
      </c>
      <c r="Q6" s="312">
        <v>41</v>
      </c>
    </row>
    <row r="7" spans="1:17" customFormat="1">
      <c r="A7" s="80" t="s">
        <v>104</v>
      </c>
      <c r="B7" s="261">
        <v>0</v>
      </c>
      <c r="C7" s="261">
        <v>1</v>
      </c>
      <c r="D7" s="261">
        <v>273</v>
      </c>
      <c r="E7" s="261">
        <v>0</v>
      </c>
      <c r="F7" s="261">
        <v>2</v>
      </c>
      <c r="G7" s="261">
        <v>1</v>
      </c>
      <c r="H7" s="261">
        <v>0</v>
      </c>
      <c r="I7" s="261">
        <v>28</v>
      </c>
      <c r="J7" s="261">
        <v>56</v>
      </c>
      <c r="K7" s="261">
        <v>0</v>
      </c>
      <c r="L7" s="261">
        <v>85</v>
      </c>
      <c r="M7" s="261">
        <v>0</v>
      </c>
      <c r="N7" s="261">
        <v>0</v>
      </c>
      <c r="O7" s="261">
        <v>3</v>
      </c>
      <c r="P7" s="311">
        <v>1</v>
      </c>
      <c r="Q7" s="312">
        <v>450</v>
      </c>
    </row>
    <row r="8" spans="1:17" customFormat="1">
      <c r="A8" s="80" t="s">
        <v>129</v>
      </c>
      <c r="B8" s="261">
        <v>0</v>
      </c>
      <c r="C8" s="261">
        <v>0</v>
      </c>
      <c r="D8" s="261">
        <v>464</v>
      </c>
      <c r="E8" s="261">
        <v>0</v>
      </c>
      <c r="F8" s="261">
        <v>0</v>
      </c>
      <c r="G8" s="261">
        <v>0</v>
      </c>
      <c r="H8" s="261">
        <v>0</v>
      </c>
      <c r="I8" s="261">
        <v>0</v>
      </c>
      <c r="J8" s="261">
        <v>0</v>
      </c>
      <c r="K8" s="261">
        <v>0</v>
      </c>
      <c r="L8" s="261">
        <v>0</v>
      </c>
      <c r="M8" s="261">
        <v>0</v>
      </c>
      <c r="N8" s="261">
        <v>0</v>
      </c>
      <c r="O8" s="261">
        <v>0</v>
      </c>
      <c r="P8" s="311">
        <v>0</v>
      </c>
      <c r="Q8" s="312">
        <v>464</v>
      </c>
    </row>
    <row r="9" spans="1:17" customFormat="1">
      <c r="A9" s="80" t="s">
        <v>105</v>
      </c>
      <c r="B9" s="261">
        <v>1</v>
      </c>
      <c r="C9" s="261">
        <v>1</v>
      </c>
      <c r="D9" s="261">
        <v>4886</v>
      </c>
      <c r="E9" s="261">
        <v>11</v>
      </c>
      <c r="F9" s="261">
        <v>541</v>
      </c>
      <c r="G9" s="261">
        <v>5</v>
      </c>
      <c r="H9" s="261">
        <v>2</v>
      </c>
      <c r="I9" s="261">
        <v>3</v>
      </c>
      <c r="J9" s="261">
        <v>4</v>
      </c>
      <c r="K9" s="261">
        <v>0</v>
      </c>
      <c r="L9" s="261">
        <v>4</v>
      </c>
      <c r="M9" s="261">
        <v>6</v>
      </c>
      <c r="N9" s="261">
        <v>1</v>
      </c>
      <c r="O9" s="261">
        <v>7</v>
      </c>
      <c r="P9" s="311">
        <v>0</v>
      </c>
      <c r="Q9" s="312">
        <v>5472</v>
      </c>
    </row>
    <row r="10" spans="1:17" customFormat="1">
      <c r="A10" s="80" t="s">
        <v>117</v>
      </c>
      <c r="B10" s="261">
        <v>104</v>
      </c>
      <c r="C10" s="261">
        <v>0</v>
      </c>
      <c r="D10" s="261">
        <v>28</v>
      </c>
      <c r="E10" s="261">
        <v>0</v>
      </c>
      <c r="F10" s="261">
        <v>295</v>
      </c>
      <c r="G10" s="261">
        <v>59</v>
      </c>
      <c r="H10" s="261">
        <v>61</v>
      </c>
      <c r="I10" s="261">
        <v>36</v>
      </c>
      <c r="J10" s="261">
        <v>40</v>
      </c>
      <c r="K10" s="261">
        <v>54</v>
      </c>
      <c r="L10" s="261">
        <v>80</v>
      </c>
      <c r="M10" s="261">
        <v>60</v>
      </c>
      <c r="N10" s="261">
        <v>0</v>
      </c>
      <c r="O10" s="261">
        <v>56</v>
      </c>
      <c r="P10" s="311">
        <v>55</v>
      </c>
      <c r="Q10" s="312">
        <v>928</v>
      </c>
    </row>
    <row r="11" spans="1:17" customFormat="1">
      <c r="A11" s="80" t="s">
        <v>118</v>
      </c>
      <c r="B11" s="261">
        <v>0</v>
      </c>
      <c r="C11" s="261">
        <v>0</v>
      </c>
      <c r="D11" s="261">
        <v>1268</v>
      </c>
      <c r="E11" s="261">
        <v>0</v>
      </c>
      <c r="F11" s="261">
        <v>0</v>
      </c>
      <c r="G11" s="261">
        <v>0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61">
        <v>0</v>
      </c>
      <c r="N11" s="261">
        <v>0</v>
      </c>
      <c r="O11" s="261">
        <v>0</v>
      </c>
      <c r="P11" s="311">
        <v>0</v>
      </c>
      <c r="Q11" s="312">
        <v>1268</v>
      </c>
    </row>
    <row r="12" spans="1:17" customFormat="1">
      <c r="A12" s="80" t="s">
        <v>130</v>
      </c>
      <c r="B12" s="261">
        <v>0</v>
      </c>
      <c r="C12" s="261">
        <v>0</v>
      </c>
      <c r="D12" s="261">
        <v>2</v>
      </c>
      <c r="E12" s="261">
        <v>0</v>
      </c>
      <c r="F12" s="261">
        <v>0</v>
      </c>
      <c r="G12" s="261">
        <v>0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61">
        <v>0</v>
      </c>
      <c r="N12" s="261">
        <v>0</v>
      </c>
      <c r="O12" s="261">
        <v>0</v>
      </c>
      <c r="P12" s="311">
        <v>0</v>
      </c>
      <c r="Q12" s="312">
        <v>2</v>
      </c>
    </row>
    <row r="13" spans="1:17" customFormat="1">
      <c r="A13" s="80" t="s">
        <v>106</v>
      </c>
      <c r="B13" s="261">
        <v>0</v>
      </c>
      <c r="C13" s="261">
        <v>0</v>
      </c>
      <c r="D13" s="261">
        <v>3586</v>
      </c>
      <c r="E13" s="261">
        <v>1</v>
      </c>
      <c r="F13" s="261">
        <v>282</v>
      </c>
      <c r="G13" s="261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1</v>
      </c>
      <c r="N13" s="261">
        <v>0</v>
      </c>
      <c r="O13" s="261">
        <v>0</v>
      </c>
      <c r="P13" s="311">
        <v>0</v>
      </c>
      <c r="Q13" s="312">
        <v>3870</v>
      </c>
    </row>
    <row r="14" spans="1:17" customFormat="1">
      <c r="A14" s="80" t="s">
        <v>107</v>
      </c>
      <c r="B14" s="261">
        <v>49</v>
      </c>
      <c r="C14" s="261">
        <v>15</v>
      </c>
      <c r="D14" s="261">
        <v>860</v>
      </c>
      <c r="E14" s="261">
        <v>4</v>
      </c>
      <c r="F14" s="261">
        <v>0</v>
      </c>
      <c r="G14" s="261">
        <v>77</v>
      </c>
      <c r="H14" s="261">
        <v>40</v>
      </c>
      <c r="I14" s="261">
        <v>64</v>
      </c>
      <c r="J14" s="261">
        <v>0</v>
      </c>
      <c r="K14" s="261">
        <v>93</v>
      </c>
      <c r="L14" s="261">
        <v>112</v>
      </c>
      <c r="M14" s="261">
        <v>1</v>
      </c>
      <c r="N14" s="261">
        <v>0</v>
      </c>
      <c r="O14" s="261">
        <v>99</v>
      </c>
      <c r="P14" s="311">
        <v>127</v>
      </c>
      <c r="Q14" s="312">
        <v>1541</v>
      </c>
    </row>
    <row r="15" spans="1:17" customFormat="1">
      <c r="A15" s="80" t="s">
        <v>108</v>
      </c>
      <c r="B15" s="261">
        <v>7</v>
      </c>
      <c r="C15" s="261">
        <v>3</v>
      </c>
      <c r="D15" s="261">
        <v>193</v>
      </c>
      <c r="E15" s="261">
        <v>11</v>
      </c>
      <c r="F15" s="261">
        <v>0</v>
      </c>
      <c r="G15" s="261">
        <v>22</v>
      </c>
      <c r="H15" s="261">
        <v>10</v>
      </c>
      <c r="I15" s="261">
        <v>10</v>
      </c>
      <c r="J15" s="261">
        <v>0</v>
      </c>
      <c r="K15" s="261">
        <v>10</v>
      </c>
      <c r="L15" s="261">
        <v>28</v>
      </c>
      <c r="M15" s="261">
        <v>0</v>
      </c>
      <c r="N15" s="261">
        <v>0</v>
      </c>
      <c r="O15" s="261">
        <v>7</v>
      </c>
      <c r="P15" s="311">
        <v>20</v>
      </c>
      <c r="Q15" s="312">
        <v>321</v>
      </c>
    </row>
    <row r="16" spans="1:17" customFormat="1">
      <c r="A16" s="80" t="s">
        <v>109</v>
      </c>
      <c r="B16" s="261">
        <v>211</v>
      </c>
      <c r="C16" s="261">
        <v>150</v>
      </c>
      <c r="D16" s="261">
        <v>3035</v>
      </c>
      <c r="E16" s="261">
        <v>60</v>
      </c>
      <c r="F16" s="261">
        <v>0</v>
      </c>
      <c r="G16" s="261">
        <v>316</v>
      </c>
      <c r="H16" s="261">
        <v>214</v>
      </c>
      <c r="I16" s="261">
        <v>133</v>
      </c>
      <c r="J16" s="261">
        <v>0</v>
      </c>
      <c r="K16" s="261">
        <v>288</v>
      </c>
      <c r="L16" s="261">
        <v>242</v>
      </c>
      <c r="M16" s="261">
        <v>24</v>
      </c>
      <c r="N16" s="261">
        <v>1</v>
      </c>
      <c r="O16" s="261">
        <v>156</v>
      </c>
      <c r="P16" s="311">
        <v>202</v>
      </c>
      <c r="Q16" s="312">
        <v>5032</v>
      </c>
    </row>
    <row r="17" spans="1:17" customFormat="1">
      <c r="A17" s="80" t="s">
        <v>110</v>
      </c>
      <c r="B17" s="261">
        <v>4318</v>
      </c>
      <c r="C17" s="261">
        <v>4742</v>
      </c>
      <c r="D17" s="261">
        <v>32641</v>
      </c>
      <c r="E17" s="261">
        <v>14</v>
      </c>
      <c r="F17" s="261">
        <v>2847</v>
      </c>
      <c r="G17" s="261">
        <v>5673</v>
      </c>
      <c r="H17" s="261">
        <v>8003</v>
      </c>
      <c r="I17" s="261">
        <v>7884</v>
      </c>
      <c r="J17" s="261">
        <v>2948</v>
      </c>
      <c r="K17" s="261">
        <v>5287</v>
      </c>
      <c r="L17" s="261">
        <v>10272</v>
      </c>
      <c r="M17" s="261">
        <v>1097</v>
      </c>
      <c r="N17" s="261">
        <v>0</v>
      </c>
      <c r="O17" s="261">
        <v>5495</v>
      </c>
      <c r="P17" s="311">
        <v>10118</v>
      </c>
      <c r="Q17" s="312">
        <v>101339</v>
      </c>
    </row>
    <row r="18" spans="1:17" customFormat="1">
      <c r="A18" s="80" t="s">
        <v>111</v>
      </c>
      <c r="B18" s="261">
        <v>271</v>
      </c>
      <c r="C18" s="261">
        <v>223</v>
      </c>
      <c r="D18" s="261">
        <v>1265</v>
      </c>
      <c r="E18" s="261">
        <v>403</v>
      </c>
      <c r="F18" s="261">
        <v>113</v>
      </c>
      <c r="G18" s="261">
        <v>513</v>
      </c>
      <c r="H18" s="261">
        <v>738</v>
      </c>
      <c r="I18" s="261">
        <v>578</v>
      </c>
      <c r="J18" s="261">
        <v>117</v>
      </c>
      <c r="K18" s="261">
        <v>287</v>
      </c>
      <c r="L18" s="261">
        <v>644</v>
      </c>
      <c r="M18" s="261">
        <v>106</v>
      </c>
      <c r="N18" s="261">
        <v>2</v>
      </c>
      <c r="O18" s="261">
        <v>661</v>
      </c>
      <c r="P18" s="311">
        <v>726</v>
      </c>
      <c r="Q18" s="312">
        <v>6647</v>
      </c>
    </row>
    <row r="19" spans="1:17" customFormat="1">
      <c r="A19" s="80" t="s">
        <v>112</v>
      </c>
      <c r="B19" s="261">
        <v>2379</v>
      </c>
      <c r="C19" s="261">
        <v>1780</v>
      </c>
      <c r="D19" s="261">
        <v>1294</v>
      </c>
      <c r="E19" s="261">
        <v>1</v>
      </c>
      <c r="F19" s="261">
        <v>23669</v>
      </c>
      <c r="G19" s="261">
        <v>2467</v>
      </c>
      <c r="H19" s="261">
        <v>2520</v>
      </c>
      <c r="I19" s="261">
        <v>2199</v>
      </c>
      <c r="J19" s="261">
        <v>985</v>
      </c>
      <c r="K19" s="261">
        <v>2036</v>
      </c>
      <c r="L19" s="261">
        <v>2261</v>
      </c>
      <c r="M19" s="261">
        <v>650</v>
      </c>
      <c r="N19" s="261">
        <v>5</v>
      </c>
      <c r="O19" s="261">
        <v>1934</v>
      </c>
      <c r="P19" s="311">
        <v>2564</v>
      </c>
      <c r="Q19" s="312">
        <v>46744</v>
      </c>
    </row>
    <row r="20" spans="1:17" customFormat="1">
      <c r="A20" s="80" t="s">
        <v>113</v>
      </c>
      <c r="B20" s="261">
        <v>704</v>
      </c>
      <c r="C20" s="261">
        <v>369</v>
      </c>
      <c r="D20" s="261">
        <v>146</v>
      </c>
      <c r="E20" s="261">
        <v>2</v>
      </c>
      <c r="F20" s="261">
        <v>3085</v>
      </c>
      <c r="G20" s="261">
        <v>777</v>
      </c>
      <c r="H20" s="261">
        <v>885</v>
      </c>
      <c r="I20" s="261">
        <v>628</v>
      </c>
      <c r="J20" s="261">
        <v>362</v>
      </c>
      <c r="K20" s="261">
        <v>613</v>
      </c>
      <c r="L20" s="261">
        <v>823</v>
      </c>
      <c r="M20" s="261">
        <v>263</v>
      </c>
      <c r="N20" s="261">
        <v>3</v>
      </c>
      <c r="O20" s="261">
        <v>742</v>
      </c>
      <c r="P20" s="311">
        <v>719</v>
      </c>
      <c r="Q20" s="312">
        <v>10121</v>
      </c>
    </row>
    <row r="21" spans="1:17" customFormat="1">
      <c r="A21" s="80" t="s">
        <v>100</v>
      </c>
      <c r="B21" s="261">
        <v>0</v>
      </c>
      <c r="C21" s="261">
        <v>0</v>
      </c>
      <c r="D21" s="261">
        <v>15</v>
      </c>
      <c r="E21" s="261">
        <v>0</v>
      </c>
      <c r="F21" s="261">
        <v>0</v>
      </c>
      <c r="G21" s="261">
        <v>0</v>
      </c>
      <c r="H21" s="261">
        <v>0</v>
      </c>
      <c r="I21" s="261">
        <v>0</v>
      </c>
      <c r="J21" s="261">
        <v>0</v>
      </c>
      <c r="K21" s="261">
        <v>0</v>
      </c>
      <c r="L21" s="261">
        <v>0</v>
      </c>
      <c r="M21" s="261">
        <v>0</v>
      </c>
      <c r="N21" s="261">
        <v>0</v>
      </c>
      <c r="O21" s="261">
        <v>0</v>
      </c>
      <c r="P21" s="311">
        <v>0</v>
      </c>
      <c r="Q21" s="312">
        <v>15</v>
      </c>
    </row>
    <row r="22" spans="1:17" customFormat="1">
      <c r="A22" s="80" t="s">
        <v>101</v>
      </c>
      <c r="B22" s="261">
        <v>326</v>
      </c>
      <c r="C22" s="261">
        <v>0</v>
      </c>
      <c r="D22" s="261">
        <v>159</v>
      </c>
      <c r="E22" s="261">
        <v>0</v>
      </c>
      <c r="F22" s="261">
        <v>0</v>
      </c>
      <c r="G22" s="261">
        <v>383</v>
      </c>
      <c r="H22" s="261">
        <v>208</v>
      </c>
      <c r="I22" s="261">
        <v>0</v>
      </c>
      <c r="J22" s="261">
        <v>1</v>
      </c>
      <c r="K22" s="261">
        <v>0</v>
      </c>
      <c r="L22" s="261">
        <v>1712</v>
      </c>
      <c r="M22" s="261">
        <v>163</v>
      </c>
      <c r="N22" s="261">
        <v>0</v>
      </c>
      <c r="O22" s="261">
        <v>7</v>
      </c>
      <c r="P22" s="311">
        <v>8</v>
      </c>
      <c r="Q22" s="312">
        <v>2967</v>
      </c>
    </row>
    <row r="23" spans="1:17" customFormat="1">
      <c r="A23" s="80" t="s">
        <v>224</v>
      </c>
      <c r="B23" s="261">
        <v>1</v>
      </c>
      <c r="C23" s="261">
        <v>0</v>
      </c>
      <c r="D23" s="261">
        <v>0</v>
      </c>
      <c r="E23" s="261">
        <v>0</v>
      </c>
      <c r="F23" s="261">
        <v>1</v>
      </c>
      <c r="G23" s="261">
        <v>0</v>
      </c>
      <c r="H23" s="261">
        <v>0</v>
      </c>
      <c r="I23" s="261">
        <v>0</v>
      </c>
      <c r="J23" s="261">
        <v>0</v>
      </c>
      <c r="K23" s="261">
        <v>0</v>
      </c>
      <c r="L23" s="261">
        <v>0</v>
      </c>
      <c r="M23" s="261">
        <v>0</v>
      </c>
      <c r="N23" s="261">
        <v>0</v>
      </c>
      <c r="O23" s="261">
        <v>0</v>
      </c>
      <c r="P23" s="311">
        <v>0</v>
      </c>
      <c r="Q23" s="312">
        <v>2</v>
      </c>
    </row>
    <row r="24" spans="1:17" customFormat="1">
      <c r="A24" s="80" t="s">
        <v>225</v>
      </c>
      <c r="B24" s="261">
        <v>0</v>
      </c>
      <c r="C24" s="261">
        <v>0</v>
      </c>
      <c r="D24" s="261">
        <v>17</v>
      </c>
      <c r="E24" s="261">
        <v>0</v>
      </c>
      <c r="F24" s="261">
        <v>0</v>
      </c>
      <c r="G24" s="261">
        <v>0</v>
      </c>
      <c r="H24" s="261">
        <v>0</v>
      </c>
      <c r="I24" s="261">
        <v>0</v>
      </c>
      <c r="J24" s="261">
        <v>0</v>
      </c>
      <c r="K24" s="261">
        <v>0</v>
      </c>
      <c r="L24" s="261">
        <v>0</v>
      </c>
      <c r="M24" s="261">
        <v>0</v>
      </c>
      <c r="N24" s="261">
        <v>0</v>
      </c>
      <c r="O24" s="261">
        <v>0</v>
      </c>
      <c r="P24" s="311">
        <v>0</v>
      </c>
      <c r="Q24" s="312">
        <v>17</v>
      </c>
    </row>
    <row r="25" spans="1:17" customFormat="1">
      <c r="A25" s="80" t="s">
        <v>228</v>
      </c>
      <c r="B25" s="261">
        <v>15006</v>
      </c>
      <c r="C25" s="261">
        <v>8779</v>
      </c>
      <c r="D25" s="261">
        <v>349608</v>
      </c>
      <c r="E25" s="261">
        <v>923</v>
      </c>
      <c r="F25" s="261">
        <v>14353</v>
      </c>
      <c r="G25" s="261">
        <v>15147</v>
      </c>
      <c r="H25" s="261">
        <v>12835</v>
      </c>
      <c r="I25" s="261">
        <v>14906</v>
      </c>
      <c r="J25" s="261">
        <v>7263</v>
      </c>
      <c r="K25" s="261">
        <v>13869</v>
      </c>
      <c r="L25" s="261">
        <v>23369</v>
      </c>
      <c r="M25" s="261">
        <v>4431</v>
      </c>
      <c r="N25" s="261">
        <v>8134</v>
      </c>
      <c r="O25" s="261">
        <v>14456</v>
      </c>
      <c r="P25" s="311">
        <v>20819</v>
      </c>
      <c r="Q25" s="312">
        <v>523898</v>
      </c>
    </row>
    <row r="26" spans="1:17" customFormat="1">
      <c r="A26" s="80" t="s">
        <v>229</v>
      </c>
      <c r="B26" s="261">
        <v>13754</v>
      </c>
      <c r="C26" s="261">
        <v>11478</v>
      </c>
      <c r="D26" s="261">
        <v>46272</v>
      </c>
      <c r="E26" s="261">
        <v>70366</v>
      </c>
      <c r="F26" s="261">
        <v>1406</v>
      </c>
      <c r="G26" s="261">
        <v>14501</v>
      </c>
      <c r="H26" s="261">
        <v>13358</v>
      </c>
      <c r="I26" s="261">
        <v>13289</v>
      </c>
      <c r="J26" s="261">
        <v>6847</v>
      </c>
      <c r="K26" s="261">
        <v>12724</v>
      </c>
      <c r="L26" s="261">
        <v>20154</v>
      </c>
      <c r="M26" s="261">
        <v>4290</v>
      </c>
      <c r="N26" s="261">
        <v>8651</v>
      </c>
      <c r="O26" s="261">
        <v>16201</v>
      </c>
      <c r="P26" s="311">
        <v>18620</v>
      </c>
      <c r="Q26" s="312">
        <v>271911</v>
      </c>
    </row>
    <row r="27" spans="1:17" customFormat="1">
      <c r="A27" s="80" t="s">
        <v>131</v>
      </c>
      <c r="B27" s="261">
        <v>0</v>
      </c>
      <c r="C27" s="261">
        <v>0</v>
      </c>
      <c r="D27" s="261">
        <v>34404</v>
      </c>
      <c r="E27" s="261">
        <v>0</v>
      </c>
      <c r="F27" s="261">
        <v>0</v>
      </c>
      <c r="G27" s="261">
        <v>0</v>
      </c>
      <c r="H27" s="261">
        <v>0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1">
        <v>0</v>
      </c>
      <c r="P27" s="311">
        <v>0</v>
      </c>
      <c r="Q27" s="312">
        <v>34404</v>
      </c>
    </row>
    <row r="28" spans="1:17" customFormat="1">
      <c r="A28" s="80" t="s">
        <v>102</v>
      </c>
      <c r="B28" s="261">
        <v>0</v>
      </c>
      <c r="C28" s="261">
        <v>0</v>
      </c>
      <c r="D28" s="261">
        <v>3061</v>
      </c>
      <c r="E28" s="261">
        <v>0</v>
      </c>
      <c r="F28" s="261">
        <v>0</v>
      </c>
      <c r="G28" s="261">
        <v>1</v>
      </c>
      <c r="H28" s="261">
        <v>0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1">
        <v>0</v>
      </c>
      <c r="P28" s="311">
        <v>0</v>
      </c>
      <c r="Q28" s="312">
        <v>3062</v>
      </c>
    </row>
    <row r="29" spans="1:17" customFormat="1">
      <c r="A29" s="310" t="s">
        <v>103</v>
      </c>
      <c r="B29" s="261">
        <v>0</v>
      </c>
      <c r="C29" s="261">
        <v>0</v>
      </c>
      <c r="D29" s="261">
        <v>5</v>
      </c>
      <c r="E29" s="261">
        <v>0</v>
      </c>
      <c r="F29" s="261">
        <v>0</v>
      </c>
      <c r="G29" s="261">
        <v>0</v>
      </c>
      <c r="H29" s="261">
        <v>0</v>
      </c>
      <c r="I29" s="261">
        <v>0</v>
      </c>
      <c r="J29" s="261">
        <v>0</v>
      </c>
      <c r="K29" s="261">
        <v>0</v>
      </c>
      <c r="L29" s="261">
        <v>4</v>
      </c>
      <c r="M29" s="261">
        <v>0</v>
      </c>
      <c r="N29" s="261">
        <v>0</v>
      </c>
      <c r="O29" s="261">
        <v>0</v>
      </c>
      <c r="P29" s="311">
        <v>0</v>
      </c>
      <c r="Q29" s="312">
        <v>9</v>
      </c>
    </row>
    <row r="30" spans="1:17" s="198" customFormat="1">
      <c r="A30" s="261" t="s">
        <v>283</v>
      </c>
      <c r="B30" s="261">
        <v>0</v>
      </c>
      <c r="C30" s="261">
        <v>0</v>
      </c>
      <c r="D30" s="261">
        <v>649</v>
      </c>
      <c r="E30" s="261">
        <v>0</v>
      </c>
      <c r="F30" s="261">
        <v>0</v>
      </c>
      <c r="G30" s="261">
        <v>0</v>
      </c>
      <c r="H30" s="261">
        <v>0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1">
        <v>0</v>
      </c>
      <c r="P30" s="311">
        <v>0</v>
      </c>
      <c r="Q30" s="312">
        <v>649</v>
      </c>
    </row>
    <row r="31" spans="1:17">
      <c r="A31" s="80" t="s">
        <v>227</v>
      </c>
      <c r="B31" s="261">
        <v>1494</v>
      </c>
      <c r="C31" s="261">
        <v>1018</v>
      </c>
      <c r="D31" s="261">
        <v>88183</v>
      </c>
      <c r="E31" s="261">
        <v>341</v>
      </c>
      <c r="F31" s="261">
        <v>3537</v>
      </c>
      <c r="G31" s="261">
        <v>1551</v>
      </c>
      <c r="H31" s="261">
        <v>1867</v>
      </c>
      <c r="I31" s="261">
        <v>1540</v>
      </c>
      <c r="J31" s="261">
        <v>1299</v>
      </c>
      <c r="K31" s="261">
        <v>1960</v>
      </c>
      <c r="L31" s="261">
        <v>1380</v>
      </c>
      <c r="M31" s="261">
        <v>1012</v>
      </c>
      <c r="N31" s="261">
        <v>489</v>
      </c>
      <c r="O31" s="261">
        <v>1871</v>
      </c>
      <c r="P31" s="311">
        <v>2864</v>
      </c>
      <c r="Q31" s="312">
        <v>110406</v>
      </c>
    </row>
    <row r="32" spans="1:17">
      <c r="A32" s="80" t="s">
        <v>226</v>
      </c>
      <c r="B32" s="261">
        <v>593</v>
      </c>
      <c r="C32" s="261">
        <v>356</v>
      </c>
      <c r="D32" s="261">
        <v>2813</v>
      </c>
      <c r="E32" s="261">
        <v>446</v>
      </c>
      <c r="F32" s="261">
        <v>688</v>
      </c>
      <c r="G32" s="261">
        <v>939</v>
      </c>
      <c r="H32" s="261">
        <v>1421</v>
      </c>
      <c r="I32" s="261">
        <v>1300</v>
      </c>
      <c r="J32" s="261">
        <v>349</v>
      </c>
      <c r="K32" s="261">
        <v>565</v>
      </c>
      <c r="L32" s="261">
        <v>1297</v>
      </c>
      <c r="M32" s="261">
        <v>468</v>
      </c>
      <c r="N32" s="261">
        <v>429</v>
      </c>
      <c r="O32" s="261">
        <v>929</v>
      </c>
      <c r="P32" s="311">
        <v>813</v>
      </c>
      <c r="Q32" s="312">
        <v>13406</v>
      </c>
    </row>
    <row r="33" spans="1:17" ht="13.5" thickBot="1">
      <c r="A33" s="313" t="s">
        <v>25</v>
      </c>
      <c r="B33" s="314">
        <v>0</v>
      </c>
      <c r="C33" s="314">
        <v>0</v>
      </c>
      <c r="D33" s="314">
        <v>0</v>
      </c>
      <c r="E33" s="314">
        <v>3</v>
      </c>
      <c r="F33" s="314">
        <v>0</v>
      </c>
      <c r="G33" s="314">
        <v>1</v>
      </c>
      <c r="H33" s="314">
        <v>0</v>
      </c>
      <c r="I33" s="314">
        <v>5</v>
      </c>
      <c r="J33" s="314">
        <v>0</v>
      </c>
      <c r="K33" s="314">
        <v>0</v>
      </c>
      <c r="L33" s="314">
        <v>0</v>
      </c>
      <c r="M33" s="314">
        <v>0</v>
      </c>
      <c r="N33" s="314">
        <v>0</v>
      </c>
      <c r="O33" s="314">
        <v>0</v>
      </c>
      <c r="P33" s="315">
        <v>0</v>
      </c>
      <c r="Q33" s="316">
        <v>2</v>
      </c>
    </row>
    <row r="34" spans="1:17" ht="13.5" thickBot="1">
      <c r="A34" s="317" t="s">
        <v>23</v>
      </c>
      <c r="B34" s="318">
        <v>39218</v>
      </c>
      <c r="C34" s="318">
        <v>28921</v>
      </c>
      <c r="D34" s="318">
        <v>575507</v>
      </c>
      <c r="E34" s="318">
        <v>72592</v>
      </c>
      <c r="F34" s="318">
        <v>50870</v>
      </c>
      <c r="G34" s="318">
        <v>42436</v>
      </c>
      <c r="H34" s="318">
        <v>42165</v>
      </c>
      <c r="I34" s="318">
        <v>42641</v>
      </c>
      <c r="J34" s="318">
        <v>20293</v>
      </c>
      <c r="K34" s="318">
        <v>37786</v>
      </c>
      <c r="L34" s="318">
        <v>62589</v>
      </c>
      <c r="M34" s="318">
        <v>12572</v>
      </c>
      <c r="N34" s="318">
        <v>17715</v>
      </c>
      <c r="O34" s="318">
        <v>42676</v>
      </c>
      <c r="P34" s="319">
        <v>57848</v>
      </c>
      <c r="Q34" s="320">
        <v>1145829</v>
      </c>
    </row>
  </sheetData>
  <mergeCells count="1">
    <mergeCell ref="A1:Q1"/>
  </mergeCells>
  <phoneticPr fontId="3" type="noConversion"/>
  <printOptions horizontalCentered="1"/>
  <pageMargins left="0.78740157480314965" right="0.19685039370078741" top="0.78740157480314965" bottom="0.19685039370078741" header="0.11811023622047245" footer="0.51181102362204722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52"/>
  <sheetViews>
    <sheetView workbookViewId="0">
      <selection activeCell="F3" sqref="F3"/>
    </sheetView>
  </sheetViews>
  <sheetFormatPr baseColWidth="10" defaultRowHeight="12.75"/>
  <cols>
    <col min="1" max="1" width="29" style="110" customWidth="1"/>
    <col min="2" max="2" width="6.85546875" style="110" customWidth="1"/>
    <col min="3" max="3" width="7.42578125" style="110" customWidth="1"/>
    <col min="4" max="4" width="7.140625" style="110" customWidth="1"/>
    <col min="5" max="5" width="8.28515625" style="110" customWidth="1"/>
    <col min="6" max="6" width="8.140625" style="110" bestFit="1" customWidth="1"/>
    <col min="7" max="7" width="5.7109375" style="110" bestFit="1" customWidth="1"/>
    <col min="8" max="8" width="5.7109375" style="110" customWidth="1"/>
    <col min="9" max="9" width="12" style="135" customWidth="1"/>
    <col min="10" max="10" width="5.5703125" style="110" bestFit="1" customWidth="1"/>
    <col min="11" max="11" width="4" style="110" bestFit="1" customWidth="1"/>
    <col min="12" max="12" width="8.140625" style="110" bestFit="1" customWidth="1"/>
    <col min="13" max="13" width="7.28515625" style="110" bestFit="1" customWidth="1"/>
    <col min="14" max="16384" width="11.42578125" style="110"/>
  </cols>
  <sheetData>
    <row r="1" spans="1:13" ht="24.75" customHeight="1">
      <c r="A1" s="475" t="s">
        <v>268</v>
      </c>
      <c r="B1" s="475"/>
      <c r="C1" s="475"/>
      <c r="D1" s="475"/>
      <c r="E1" s="475"/>
      <c r="F1" s="475"/>
      <c r="G1" s="475"/>
      <c r="H1" s="475"/>
      <c r="I1" s="475"/>
    </row>
    <row r="2" spans="1:13" ht="26.25" customHeight="1" thickBot="1">
      <c r="A2" s="218" t="s">
        <v>233</v>
      </c>
      <c r="I2" s="110"/>
    </row>
    <row r="3" spans="1:13" ht="79.5" customHeight="1" thickBot="1">
      <c r="A3" s="352" t="s">
        <v>282</v>
      </c>
      <c r="B3" s="349" t="s">
        <v>190</v>
      </c>
      <c r="C3" s="347" t="s">
        <v>234</v>
      </c>
      <c r="D3" s="347" t="s">
        <v>167</v>
      </c>
      <c r="E3" s="347" t="s">
        <v>165</v>
      </c>
      <c r="F3" s="348" t="s">
        <v>189</v>
      </c>
      <c r="G3" s="350" t="s">
        <v>279</v>
      </c>
      <c r="H3" s="351" t="s">
        <v>280</v>
      </c>
      <c r="I3" s="339" t="s">
        <v>290</v>
      </c>
      <c r="J3" s="354" t="s">
        <v>270</v>
      </c>
      <c r="K3" s="355" t="s">
        <v>271</v>
      </c>
      <c r="L3" s="341" t="s">
        <v>281</v>
      </c>
      <c r="M3" s="353" t="s">
        <v>272</v>
      </c>
    </row>
    <row r="4" spans="1:13" ht="16.5" customHeight="1">
      <c r="A4" s="330" t="s">
        <v>141</v>
      </c>
      <c r="B4" s="326">
        <v>1086</v>
      </c>
      <c r="C4" s="327">
        <v>696</v>
      </c>
      <c r="D4" s="327"/>
      <c r="E4" s="327">
        <v>1497</v>
      </c>
      <c r="F4" s="334">
        <v>2193</v>
      </c>
      <c r="G4" s="337"/>
      <c r="H4" s="338"/>
      <c r="I4" s="340">
        <v>2193</v>
      </c>
      <c r="J4" s="344"/>
      <c r="K4" s="345"/>
      <c r="L4" s="342">
        <v>2.0193370165745854</v>
      </c>
      <c r="M4" s="343">
        <v>5.2490485650685752E-2</v>
      </c>
    </row>
    <row r="5" spans="1:13" ht="16.5" customHeight="1">
      <c r="A5" s="331" t="s">
        <v>142</v>
      </c>
      <c r="B5" s="328">
        <v>1053</v>
      </c>
      <c r="C5" s="322">
        <v>589</v>
      </c>
      <c r="D5" s="322">
        <v>102</v>
      </c>
      <c r="E5" s="322">
        <v>2293</v>
      </c>
      <c r="F5" s="325">
        <v>2984</v>
      </c>
      <c r="G5" s="329"/>
      <c r="H5" s="336"/>
      <c r="I5" s="340">
        <v>2984</v>
      </c>
      <c r="J5" s="344"/>
      <c r="K5" s="345"/>
      <c r="L5" s="342">
        <v>2.8338081671415005</v>
      </c>
      <c r="M5" s="343">
        <v>7.1423442399291506E-2</v>
      </c>
    </row>
    <row r="6" spans="1:13" ht="16.5" customHeight="1">
      <c r="A6" s="333" t="s">
        <v>162</v>
      </c>
      <c r="B6" s="329">
        <v>2139</v>
      </c>
      <c r="C6" s="322">
        <v>1285</v>
      </c>
      <c r="D6" s="322">
        <v>102</v>
      </c>
      <c r="E6" s="322">
        <v>3790</v>
      </c>
      <c r="F6" s="325">
        <v>5177</v>
      </c>
      <c r="G6" s="329">
        <v>106</v>
      </c>
      <c r="H6" s="336">
        <v>7.0666666666666664</v>
      </c>
      <c r="I6" s="340">
        <v>5283</v>
      </c>
      <c r="J6" s="344">
        <v>715</v>
      </c>
      <c r="K6" s="345"/>
      <c r="L6" s="342">
        <v>3.207865168539326</v>
      </c>
      <c r="M6" s="343">
        <v>0.12645108786711026</v>
      </c>
    </row>
    <row r="7" spans="1:13" ht="16.5" customHeight="1">
      <c r="A7" s="331" t="s">
        <v>132</v>
      </c>
      <c r="B7" s="328">
        <v>1429</v>
      </c>
      <c r="C7" s="322">
        <v>692</v>
      </c>
      <c r="D7" s="322">
        <v>715</v>
      </c>
      <c r="E7" s="322">
        <v>3169</v>
      </c>
      <c r="F7" s="325">
        <v>4576</v>
      </c>
      <c r="G7" s="329"/>
      <c r="H7" s="336"/>
      <c r="I7" s="340">
        <v>4576</v>
      </c>
      <c r="J7" s="344">
        <v>591</v>
      </c>
      <c r="K7" s="345"/>
      <c r="L7" s="342">
        <v>4.7553699284009543</v>
      </c>
      <c r="M7" s="343">
        <v>0.10952871059623255</v>
      </c>
    </row>
    <row r="8" spans="1:13" ht="16.5" customHeight="1">
      <c r="A8" s="331" t="s">
        <v>273</v>
      </c>
      <c r="B8" s="329">
        <v>907</v>
      </c>
      <c r="C8" s="322">
        <v>562</v>
      </c>
      <c r="D8" s="322"/>
      <c r="E8" s="322">
        <v>1526</v>
      </c>
      <c r="F8" s="325">
        <v>2088</v>
      </c>
      <c r="G8" s="329">
        <v>259</v>
      </c>
      <c r="H8" s="336">
        <v>2.78494623655914</v>
      </c>
      <c r="I8" s="340">
        <v>2347</v>
      </c>
      <c r="J8" s="344">
        <v>130</v>
      </c>
      <c r="K8" s="345"/>
      <c r="L8" s="342">
        <v>2.8532818532818531</v>
      </c>
      <c r="M8" s="343">
        <v>5.6176548026520501E-2</v>
      </c>
    </row>
    <row r="9" spans="1:13" ht="16.5" customHeight="1">
      <c r="A9" s="332" t="s">
        <v>235</v>
      </c>
      <c r="B9" s="329">
        <v>847</v>
      </c>
      <c r="C9" s="322">
        <v>535</v>
      </c>
      <c r="D9" s="322"/>
      <c r="E9" s="322">
        <v>955</v>
      </c>
      <c r="F9" s="325">
        <v>1490</v>
      </c>
      <c r="G9" s="329">
        <v>179</v>
      </c>
      <c r="H9" s="336">
        <v>2.452054794520548</v>
      </c>
      <c r="I9" s="340">
        <v>1669</v>
      </c>
      <c r="J9" s="344" t="s">
        <v>166</v>
      </c>
      <c r="K9" s="345"/>
      <c r="L9" s="342">
        <v>1.9704840613931522</v>
      </c>
      <c r="M9" s="343">
        <v>3.9948299384858423E-2</v>
      </c>
    </row>
    <row r="10" spans="1:13" ht="16.5" customHeight="1">
      <c r="A10" s="331" t="s">
        <v>135</v>
      </c>
      <c r="B10" s="328">
        <v>367</v>
      </c>
      <c r="C10" s="322">
        <v>448</v>
      </c>
      <c r="D10" s="322"/>
      <c r="E10" s="322">
        <v>1506</v>
      </c>
      <c r="F10" s="325">
        <v>1954</v>
      </c>
      <c r="G10" s="329"/>
      <c r="H10" s="336"/>
      <c r="I10" s="340">
        <v>1954</v>
      </c>
      <c r="J10" s="344">
        <v>0</v>
      </c>
      <c r="K10" s="345"/>
      <c r="L10" s="342">
        <v>5.3242506811989099</v>
      </c>
      <c r="M10" s="343">
        <v>4.676990832715E-2</v>
      </c>
    </row>
    <row r="11" spans="1:13" ht="16.5" customHeight="1">
      <c r="A11" s="331" t="s">
        <v>143</v>
      </c>
      <c r="B11" s="329">
        <v>1233</v>
      </c>
      <c r="C11" s="322">
        <v>542</v>
      </c>
      <c r="D11" s="322">
        <v>491</v>
      </c>
      <c r="E11" s="322">
        <v>1893</v>
      </c>
      <c r="F11" s="325">
        <v>2926</v>
      </c>
      <c r="G11" s="329">
        <v>192</v>
      </c>
      <c r="H11" s="336">
        <v>1.4545454545454546</v>
      </c>
      <c r="I11" s="340">
        <v>3118</v>
      </c>
      <c r="J11" s="344" t="s">
        <v>166</v>
      </c>
      <c r="K11" s="345"/>
      <c r="L11" s="342">
        <v>2.5287915652879156</v>
      </c>
      <c r="M11" s="343">
        <v>7.4630795375667205E-2</v>
      </c>
    </row>
    <row r="12" spans="1:13" ht="16.5" customHeight="1">
      <c r="A12" s="331" t="s">
        <v>144</v>
      </c>
      <c r="B12" s="328">
        <v>283</v>
      </c>
      <c r="C12" s="322">
        <v>102</v>
      </c>
      <c r="D12" s="322">
        <v>83</v>
      </c>
      <c r="E12" s="322">
        <v>740</v>
      </c>
      <c r="F12" s="325">
        <v>925</v>
      </c>
      <c r="G12" s="329"/>
      <c r="H12" s="336"/>
      <c r="I12" s="340">
        <v>925</v>
      </c>
      <c r="J12" s="344" t="s">
        <v>166</v>
      </c>
      <c r="K12" s="345"/>
      <c r="L12" s="342">
        <v>3.2685512367491167</v>
      </c>
      <c r="M12" s="343">
        <v>2.214030972498145E-2</v>
      </c>
    </row>
    <row r="13" spans="1:13" ht="16.5" customHeight="1">
      <c r="A13" s="333" t="s">
        <v>163</v>
      </c>
      <c r="B13" s="328">
        <v>1516</v>
      </c>
      <c r="C13" s="323">
        <v>644</v>
      </c>
      <c r="D13" s="323">
        <v>574</v>
      </c>
      <c r="E13" s="323">
        <v>2633</v>
      </c>
      <c r="F13" s="335">
        <v>3851</v>
      </c>
      <c r="G13" s="329">
        <v>192</v>
      </c>
      <c r="H13" s="336">
        <v>1.4545454545454546</v>
      </c>
      <c r="I13" s="340">
        <v>4043</v>
      </c>
      <c r="J13" s="344" t="s">
        <v>166</v>
      </c>
      <c r="K13" s="346"/>
      <c r="L13" s="342">
        <v>2.6668865435356199</v>
      </c>
      <c r="M13" s="343">
        <v>9.6771105100648652E-2</v>
      </c>
    </row>
    <row r="14" spans="1:13" ht="16.5" customHeight="1">
      <c r="A14" s="331" t="s">
        <v>154</v>
      </c>
      <c r="B14" s="328">
        <v>141</v>
      </c>
      <c r="C14" s="322">
        <v>48</v>
      </c>
      <c r="D14" s="322"/>
      <c r="E14" s="322">
        <v>178</v>
      </c>
      <c r="F14" s="325">
        <v>226</v>
      </c>
      <c r="G14" s="328"/>
      <c r="H14" s="336"/>
      <c r="I14" s="340">
        <v>226</v>
      </c>
      <c r="J14" s="344" t="s">
        <v>166</v>
      </c>
      <c r="K14" s="345"/>
      <c r="L14" s="342">
        <v>1.6028368794326242</v>
      </c>
      <c r="M14" s="343">
        <v>5.4094162138873594E-3</v>
      </c>
    </row>
    <row r="15" spans="1:13" ht="16.5" customHeight="1">
      <c r="A15" s="331" t="s">
        <v>139</v>
      </c>
      <c r="B15" s="329">
        <v>1033</v>
      </c>
      <c r="C15" s="322">
        <v>647</v>
      </c>
      <c r="D15" s="322">
        <v>98</v>
      </c>
      <c r="E15" s="322">
        <v>1463</v>
      </c>
      <c r="F15" s="325">
        <v>2208</v>
      </c>
      <c r="G15" s="328">
        <v>113</v>
      </c>
      <c r="H15" s="336">
        <v>5.3809523809523814</v>
      </c>
      <c r="I15" s="340">
        <v>2321</v>
      </c>
      <c r="J15" s="344">
        <v>218</v>
      </c>
      <c r="K15" s="345">
        <v>37</v>
      </c>
      <c r="L15" s="342">
        <v>2.5803680981595094</v>
      </c>
      <c r="M15" s="343">
        <v>5.5554225807223724E-2</v>
      </c>
    </row>
    <row r="16" spans="1:13" ht="16.5" customHeight="1">
      <c r="A16" s="331" t="s">
        <v>138</v>
      </c>
      <c r="B16" s="329">
        <v>577</v>
      </c>
      <c r="C16" s="322">
        <v>393</v>
      </c>
      <c r="D16" s="322">
        <v>5</v>
      </c>
      <c r="E16" s="322">
        <v>525</v>
      </c>
      <c r="F16" s="325">
        <v>923</v>
      </c>
      <c r="G16" s="328">
        <v>88</v>
      </c>
      <c r="H16" s="336">
        <v>2.1463414634146343</v>
      </c>
      <c r="I16" s="340">
        <v>1011</v>
      </c>
      <c r="J16" s="344">
        <v>50</v>
      </c>
      <c r="K16" s="345">
        <v>38</v>
      </c>
      <c r="L16" s="342">
        <v>1.8235294117647058</v>
      </c>
      <c r="M16" s="343">
        <v>2.4198760142655401E-2</v>
      </c>
    </row>
    <row r="17" spans="1:13" ht="16.5" customHeight="1">
      <c r="A17" s="331" t="s">
        <v>164</v>
      </c>
      <c r="B17" s="328">
        <v>106</v>
      </c>
      <c r="C17" s="322">
        <v>107</v>
      </c>
      <c r="D17" s="322"/>
      <c r="E17" s="322"/>
      <c r="F17" s="325">
        <v>107</v>
      </c>
      <c r="G17" s="328"/>
      <c r="H17" s="336"/>
      <c r="I17" s="340">
        <v>107</v>
      </c>
      <c r="J17" s="344" t="s">
        <v>166</v>
      </c>
      <c r="K17" s="345"/>
      <c r="L17" s="342">
        <v>1.0094339622641511</v>
      </c>
      <c r="M17" s="343">
        <v>2.5610952871059625E-3</v>
      </c>
    </row>
    <row r="18" spans="1:13" ht="16.5" customHeight="1">
      <c r="A18" s="331" t="s">
        <v>140</v>
      </c>
      <c r="B18" s="329">
        <v>748</v>
      </c>
      <c r="C18" s="322">
        <v>602</v>
      </c>
      <c r="D18" s="322">
        <v>7</v>
      </c>
      <c r="E18" s="322">
        <v>536</v>
      </c>
      <c r="F18" s="325">
        <v>1145</v>
      </c>
      <c r="G18" s="328">
        <v>73</v>
      </c>
      <c r="H18" s="336">
        <v>1.825</v>
      </c>
      <c r="I18" s="340">
        <v>1218</v>
      </c>
      <c r="J18" s="344">
        <v>36</v>
      </c>
      <c r="K18" s="345"/>
      <c r="L18" s="342">
        <v>1.66</v>
      </c>
      <c r="M18" s="343">
        <v>2.9153402427056656E-2</v>
      </c>
    </row>
    <row r="19" spans="1:13" ht="16.5" customHeight="1">
      <c r="A19" s="331" t="s">
        <v>145</v>
      </c>
      <c r="B19" s="328">
        <v>540</v>
      </c>
      <c r="C19" s="322">
        <v>298</v>
      </c>
      <c r="D19" s="322">
        <v>56</v>
      </c>
      <c r="E19" s="322">
        <v>601</v>
      </c>
      <c r="F19" s="325">
        <v>955</v>
      </c>
      <c r="G19" s="328"/>
      <c r="H19" s="336"/>
      <c r="I19" s="340">
        <v>955</v>
      </c>
      <c r="J19" s="344" t="s">
        <v>166</v>
      </c>
      <c r="K19" s="345">
        <v>88</v>
      </c>
      <c r="L19" s="342">
        <v>1.7685185185185186</v>
      </c>
      <c r="M19" s="343">
        <v>2.2858373824170039E-2</v>
      </c>
    </row>
    <row r="20" spans="1:13" ht="16.5" customHeight="1">
      <c r="A20" s="331" t="s">
        <v>137</v>
      </c>
      <c r="B20" s="328">
        <v>271</v>
      </c>
      <c r="C20" s="322">
        <v>202</v>
      </c>
      <c r="D20" s="322">
        <v>19</v>
      </c>
      <c r="E20" s="322">
        <v>239</v>
      </c>
      <c r="F20" s="325">
        <v>460</v>
      </c>
      <c r="G20" s="328"/>
      <c r="H20" s="336"/>
      <c r="I20" s="340">
        <v>460</v>
      </c>
      <c r="J20" s="344" t="s">
        <v>166</v>
      </c>
      <c r="K20" s="345"/>
      <c r="L20" s="342">
        <v>1.6974169741697418</v>
      </c>
      <c r="M20" s="343">
        <v>1.1010316187558343E-2</v>
      </c>
    </row>
    <row r="21" spans="1:13" ht="16.5" customHeight="1">
      <c r="A21" s="331" t="s">
        <v>133</v>
      </c>
      <c r="B21" s="329">
        <v>799</v>
      </c>
      <c r="C21" s="322">
        <v>511</v>
      </c>
      <c r="D21" s="322">
        <v>63</v>
      </c>
      <c r="E21" s="322">
        <v>1018</v>
      </c>
      <c r="F21" s="325">
        <v>1592</v>
      </c>
      <c r="G21" s="328">
        <v>121</v>
      </c>
      <c r="H21" s="336">
        <v>6.7222222222222223</v>
      </c>
      <c r="I21" s="340">
        <v>1713</v>
      </c>
      <c r="J21" s="344" t="s">
        <v>166</v>
      </c>
      <c r="K21" s="345"/>
      <c r="L21" s="342">
        <v>2.143929912390488</v>
      </c>
      <c r="M21" s="343">
        <v>4.1001460063668352E-2</v>
      </c>
    </row>
    <row r="22" spans="1:13" ht="16.5" customHeight="1">
      <c r="A22" s="331" t="s">
        <v>134</v>
      </c>
      <c r="B22" s="329">
        <v>687</v>
      </c>
      <c r="C22" s="322">
        <v>446</v>
      </c>
      <c r="D22" s="322"/>
      <c r="E22" s="322">
        <v>648</v>
      </c>
      <c r="F22" s="325">
        <v>1094</v>
      </c>
      <c r="G22" s="328">
        <v>134</v>
      </c>
      <c r="H22" s="336">
        <v>4.32258064516129</v>
      </c>
      <c r="I22" s="340">
        <v>1228</v>
      </c>
      <c r="J22" s="344" t="s">
        <v>166</v>
      </c>
      <c r="K22" s="345">
        <v>105</v>
      </c>
      <c r="L22" s="342">
        <v>1.787481804949054</v>
      </c>
      <c r="M22" s="343">
        <v>2.9392757126786184E-2</v>
      </c>
    </row>
    <row r="23" spans="1:13" ht="16.5" customHeight="1">
      <c r="A23" s="331" t="s">
        <v>211</v>
      </c>
      <c r="B23" s="328">
        <v>158</v>
      </c>
      <c r="C23" s="322">
        <v>149</v>
      </c>
      <c r="D23" s="322"/>
      <c r="E23" s="322">
        <v>82</v>
      </c>
      <c r="F23" s="325">
        <v>231</v>
      </c>
      <c r="G23" s="328"/>
      <c r="H23" s="336"/>
      <c r="I23" s="340">
        <v>231</v>
      </c>
      <c r="J23" s="344" t="s">
        <v>166</v>
      </c>
      <c r="K23" s="345"/>
      <c r="L23" s="342">
        <v>1.4620253164556962</v>
      </c>
      <c r="M23" s="343">
        <v>5.5290935637521245E-3</v>
      </c>
    </row>
    <row r="24" spans="1:13" ht="16.5" customHeight="1">
      <c r="A24" s="331" t="s">
        <v>212</v>
      </c>
      <c r="B24" s="328">
        <v>152</v>
      </c>
      <c r="C24" s="322">
        <v>100</v>
      </c>
      <c r="D24" s="322">
        <v>42</v>
      </c>
      <c r="E24" s="322">
        <v>148</v>
      </c>
      <c r="F24" s="325">
        <v>290</v>
      </c>
      <c r="G24" s="328"/>
      <c r="H24" s="336"/>
      <c r="I24" s="340">
        <v>290</v>
      </c>
      <c r="J24" s="344" t="s">
        <v>166</v>
      </c>
      <c r="K24" s="345"/>
      <c r="L24" s="342">
        <v>1.9078947368421053</v>
      </c>
      <c r="M24" s="343">
        <v>6.9412862921563465E-3</v>
      </c>
    </row>
    <row r="25" spans="1:13" ht="16.5" customHeight="1">
      <c r="A25" s="331" t="s">
        <v>146</v>
      </c>
      <c r="B25" s="328">
        <v>481</v>
      </c>
      <c r="C25" s="322">
        <v>391</v>
      </c>
      <c r="D25" s="322"/>
      <c r="E25" s="322">
        <v>355</v>
      </c>
      <c r="F25" s="325">
        <v>746</v>
      </c>
      <c r="G25" s="328"/>
      <c r="H25" s="336"/>
      <c r="I25" s="340">
        <v>746</v>
      </c>
      <c r="J25" s="344" t="s">
        <v>166</v>
      </c>
      <c r="K25" s="345"/>
      <c r="L25" s="342">
        <v>1.5251215559157212</v>
      </c>
      <c r="M25" s="343">
        <v>1.7855860599822877E-2</v>
      </c>
    </row>
    <row r="26" spans="1:13" ht="16.5" customHeight="1">
      <c r="A26" s="331" t="s">
        <v>213</v>
      </c>
      <c r="B26" s="328">
        <v>136</v>
      </c>
      <c r="C26" s="322">
        <v>66</v>
      </c>
      <c r="D26" s="322">
        <v>21</v>
      </c>
      <c r="E26" s="322">
        <v>108</v>
      </c>
      <c r="F26" s="325">
        <v>195</v>
      </c>
      <c r="G26" s="328"/>
      <c r="H26" s="336"/>
      <c r="I26" s="340">
        <v>195</v>
      </c>
      <c r="J26" s="344"/>
      <c r="K26" s="345"/>
      <c r="L26" s="342"/>
      <c r="M26" s="343">
        <v>4.6674166447258194E-3</v>
      </c>
    </row>
    <row r="27" spans="1:13" ht="16.5" customHeight="1">
      <c r="A27" s="332" t="s">
        <v>278</v>
      </c>
      <c r="B27" s="328">
        <v>397</v>
      </c>
      <c r="C27" s="322">
        <v>595</v>
      </c>
      <c r="D27" s="322"/>
      <c r="E27" s="322">
        <v>160</v>
      </c>
      <c r="F27" s="325">
        <v>755</v>
      </c>
      <c r="G27" s="328"/>
      <c r="H27" s="336"/>
      <c r="I27" s="340">
        <v>755</v>
      </c>
      <c r="J27" s="344" t="s">
        <v>166</v>
      </c>
      <c r="K27" s="345"/>
      <c r="L27" s="342">
        <v>1.9017632241813602</v>
      </c>
      <c r="M27" s="343">
        <v>1.8071279829579453E-2</v>
      </c>
    </row>
    <row r="28" spans="1:13" ht="16.5" customHeight="1">
      <c r="A28" s="331" t="s">
        <v>214</v>
      </c>
      <c r="B28" s="328">
        <v>277</v>
      </c>
      <c r="C28" s="322">
        <v>224</v>
      </c>
      <c r="D28" s="322"/>
      <c r="E28" s="322">
        <v>697</v>
      </c>
      <c r="F28" s="325">
        <v>921</v>
      </c>
      <c r="G28" s="328"/>
      <c r="H28" s="336"/>
      <c r="I28" s="340">
        <v>921</v>
      </c>
      <c r="J28" s="344" t="s">
        <v>166</v>
      </c>
      <c r="K28" s="345"/>
      <c r="L28" s="342">
        <v>3.3249097472924189</v>
      </c>
      <c r="M28" s="343">
        <v>2.2044567845089638E-2</v>
      </c>
    </row>
    <row r="29" spans="1:13" ht="16.5" customHeight="1">
      <c r="A29" s="331" t="s">
        <v>215</v>
      </c>
      <c r="B29" s="328">
        <v>393</v>
      </c>
      <c r="C29" s="322">
        <v>335</v>
      </c>
      <c r="D29" s="322"/>
      <c r="E29" s="322">
        <v>728</v>
      </c>
      <c r="F29" s="325">
        <v>1063</v>
      </c>
      <c r="G29" s="328"/>
      <c r="H29" s="336"/>
      <c r="I29" s="340">
        <v>1063</v>
      </c>
      <c r="J29" s="344" t="s">
        <v>166</v>
      </c>
      <c r="K29" s="345"/>
      <c r="L29" s="342">
        <v>2.7048346055979642</v>
      </c>
      <c r="M29" s="343">
        <v>2.5443404581248955E-2</v>
      </c>
    </row>
    <row r="30" spans="1:13" ht="16.5" customHeight="1">
      <c r="A30" s="331" t="s">
        <v>216</v>
      </c>
      <c r="B30" s="328">
        <v>21</v>
      </c>
      <c r="C30" s="322">
        <v>13</v>
      </c>
      <c r="D30" s="322"/>
      <c r="E30" s="322">
        <v>49</v>
      </c>
      <c r="F30" s="325">
        <v>62</v>
      </c>
      <c r="G30" s="328"/>
      <c r="H30" s="336"/>
      <c r="I30" s="340">
        <v>62</v>
      </c>
      <c r="J30" s="344" t="s">
        <v>166</v>
      </c>
      <c r="K30" s="345"/>
      <c r="L30" s="342">
        <v>2.9523809523809526</v>
      </c>
      <c r="M30" s="343">
        <v>1.483999138323081E-3</v>
      </c>
    </row>
    <row r="31" spans="1:13" ht="16.5" customHeight="1">
      <c r="A31" s="331" t="s">
        <v>217</v>
      </c>
      <c r="B31" s="328">
        <v>103</v>
      </c>
      <c r="C31" s="322">
        <v>81</v>
      </c>
      <c r="D31" s="322">
        <v>40</v>
      </c>
      <c r="E31" s="322">
        <v>342</v>
      </c>
      <c r="F31" s="325">
        <v>463</v>
      </c>
      <c r="G31" s="328"/>
      <c r="H31" s="336"/>
      <c r="I31" s="340">
        <v>463</v>
      </c>
      <c r="J31" s="344" t="s">
        <v>166</v>
      </c>
      <c r="K31" s="345"/>
      <c r="L31" s="342">
        <v>4.4951456310679614</v>
      </c>
      <c r="M31" s="343">
        <v>1.1082122597477201E-2</v>
      </c>
    </row>
    <row r="32" spans="1:13" ht="16.5" customHeight="1">
      <c r="A32" s="331" t="s">
        <v>218</v>
      </c>
      <c r="B32" s="328">
        <v>178</v>
      </c>
      <c r="C32" s="322">
        <v>171</v>
      </c>
      <c r="D32" s="322"/>
      <c r="E32" s="322">
        <v>300</v>
      </c>
      <c r="F32" s="325">
        <v>471</v>
      </c>
      <c r="G32" s="328"/>
      <c r="H32" s="336"/>
      <c r="I32" s="340">
        <v>471</v>
      </c>
      <c r="J32" s="344" t="s">
        <v>166</v>
      </c>
      <c r="K32" s="345"/>
      <c r="L32" s="342">
        <v>2.6460674157303372</v>
      </c>
      <c r="M32" s="343">
        <v>1.1273606357260825E-2</v>
      </c>
    </row>
    <row r="33" spans="1:13" ht="16.5" customHeight="1">
      <c r="A33" s="331" t="s">
        <v>219</v>
      </c>
      <c r="B33" s="328">
        <v>248</v>
      </c>
      <c r="C33" s="322">
        <v>236</v>
      </c>
      <c r="D33" s="322"/>
      <c r="E33" s="322">
        <v>464</v>
      </c>
      <c r="F33" s="325">
        <v>700</v>
      </c>
      <c r="G33" s="328"/>
      <c r="H33" s="336"/>
      <c r="I33" s="340">
        <v>700</v>
      </c>
      <c r="J33" s="344" t="s">
        <v>166</v>
      </c>
      <c r="K33" s="345"/>
      <c r="L33" s="342">
        <v>2.8225806451612905</v>
      </c>
      <c r="M33" s="343">
        <v>1.6754828981067043E-2</v>
      </c>
    </row>
    <row r="34" spans="1:13" ht="16.5" customHeight="1">
      <c r="A34" s="331" t="s">
        <v>220</v>
      </c>
      <c r="B34" s="328">
        <v>345</v>
      </c>
      <c r="C34" s="322">
        <v>331</v>
      </c>
      <c r="D34" s="322"/>
      <c r="E34" s="322">
        <v>772</v>
      </c>
      <c r="F34" s="325">
        <v>1103</v>
      </c>
      <c r="G34" s="328"/>
      <c r="H34" s="336"/>
      <c r="I34" s="340">
        <v>1103</v>
      </c>
      <c r="J34" s="344" t="s">
        <v>166</v>
      </c>
      <c r="K34" s="345"/>
      <c r="L34" s="342">
        <v>3.1971014492753622</v>
      </c>
      <c r="M34" s="343">
        <v>2.6400823380167068E-2</v>
      </c>
    </row>
    <row r="35" spans="1:13" ht="16.5" customHeight="1">
      <c r="A35" s="333" t="s">
        <v>147</v>
      </c>
      <c r="B35" s="329">
        <v>1599</v>
      </c>
      <c r="C35" s="322">
        <v>1391</v>
      </c>
      <c r="D35" s="322">
        <v>40</v>
      </c>
      <c r="E35" s="322">
        <v>3352</v>
      </c>
      <c r="F35" s="325">
        <v>4783</v>
      </c>
      <c r="G35" s="328">
        <v>76</v>
      </c>
      <c r="H35" s="336">
        <v>2.2352941176470589</v>
      </c>
      <c r="I35" s="340">
        <v>4859</v>
      </c>
      <c r="J35" s="344" t="s">
        <v>166</v>
      </c>
      <c r="K35" s="345"/>
      <c r="L35" s="342">
        <v>3.0387742338961852</v>
      </c>
      <c r="M35" s="343">
        <v>0.11630244859857823</v>
      </c>
    </row>
    <row r="36" spans="1:13" ht="16.5" customHeight="1">
      <c r="A36" s="331" t="s">
        <v>221</v>
      </c>
      <c r="B36" s="328">
        <v>713</v>
      </c>
      <c r="C36" s="322">
        <v>645</v>
      </c>
      <c r="D36" s="324"/>
      <c r="E36" s="322">
        <v>1273</v>
      </c>
      <c r="F36" s="325">
        <v>1918</v>
      </c>
      <c r="G36" s="328"/>
      <c r="H36" s="336"/>
      <c r="I36" s="340">
        <v>1918</v>
      </c>
      <c r="J36" s="344" t="s">
        <v>166</v>
      </c>
      <c r="K36" s="345"/>
      <c r="L36" s="342">
        <v>2.6900420757363253</v>
      </c>
      <c r="M36" s="343">
        <v>4.5908231408123695E-2</v>
      </c>
    </row>
    <row r="37" spans="1:13" ht="16.5" customHeight="1">
      <c r="A37" s="331" t="s">
        <v>274</v>
      </c>
      <c r="B37" s="328">
        <v>175</v>
      </c>
      <c r="C37" s="322">
        <v>174</v>
      </c>
      <c r="D37" s="324"/>
      <c r="E37" s="322">
        <v>652</v>
      </c>
      <c r="F37" s="325">
        <v>826</v>
      </c>
      <c r="G37" s="328"/>
      <c r="H37" s="336"/>
      <c r="I37" s="340">
        <v>826</v>
      </c>
      <c r="J37" s="344" t="s">
        <v>166</v>
      </c>
      <c r="K37" s="345"/>
      <c r="L37" s="342">
        <v>4.72</v>
      </c>
      <c r="M37" s="343">
        <v>1.9770698197659111E-2</v>
      </c>
    </row>
    <row r="38" spans="1:13" ht="16.5" customHeight="1">
      <c r="A38" s="331" t="s">
        <v>222</v>
      </c>
      <c r="B38" s="328">
        <v>337</v>
      </c>
      <c r="C38" s="322">
        <v>259</v>
      </c>
      <c r="D38" s="324"/>
      <c r="E38" s="322">
        <v>298</v>
      </c>
      <c r="F38" s="325">
        <v>557</v>
      </c>
      <c r="G38" s="328"/>
      <c r="H38" s="336"/>
      <c r="I38" s="340">
        <v>557</v>
      </c>
      <c r="J38" s="344" t="s">
        <v>166</v>
      </c>
      <c r="K38" s="345"/>
      <c r="L38" s="342">
        <v>1.6528189910979227</v>
      </c>
      <c r="M38" s="343">
        <v>1.3332056774934776E-2</v>
      </c>
    </row>
    <row r="39" spans="1:13" ht="16.5" customHeight="1">
      <c r="A39" s="331" t="s">
        <v>223</v>
      </c>
      <c r="B39" s="328">
        <v>92</v>
      </c>
      <c r="C39" s="322">
        <v>60</v>
      </c>
      <c r="D39" s="324"/>
      <c r="E39" s="322">
        <v>165</v>
      </c>
      <c r="F39" s="325">
        <v>225</v>
      </c>
      <c r="G39" s="328"/>
      <c r="H39" s="336"/>
      <c r="I39" s="340">
        <v>225</v>
      </c>
      <c r="J39" s="344" t="s">
        <v>166</v>
      </c>
      <c r="K39" s="345"/>
      <c r="L39" s="342">
        <v>2.4456521739130435</v>
      </c>
      <c r="M39" s="343">
        <v>5.3854807439144064E-3</v>
      </c>
    </row>
    <row r="40" spans="1:13" ht="16.5" customHeight="1">
      <c r="A40" s="333" t="s">
        <v>148</v>
      </c>
      <c r="B40" s="329">
        <v>1356</v>
      </c>
      <c r="C40" s="322">
        <v>1138</v>
      </c>
      <c r="D40" s="324"/>
      <c r="E40" s="322">
        <v>2388</v>
      </c>
      <c r="F40" s="325">
        <v>3526</v>
      </c>
      <c r="G40" s="328">
        <v>71</v>
      </c>
      <c r="H40" s="336">
        <v>1.8205128205128205</v>
      </c>
      <c r="I40" s="340">
        <v>3597</v>
      </c>
      <c r="J40" s="344" t="s">
        <v>166</v>
      </c>
      <c r="K40" s="345"/>
      <c r="L40" s="342">
        <v>2.6526548672566372</v>
      </c>
      <c r="M40" s="343">
        <v>8.6095885492711646E-2</v>
      </c>
    </row>
    <row r="41" spans="1:13" ht="16.5" customHeight="1">
      <c r="A41" s="331" t="s">
        <v>149</v>
      </c>
      <c r="B41" s="328">
        <v>742</v>
      </c>
      <c r="C41" s="322"/>
      <c r="D41" s="322"/>
      <c r="E41" s="322"/>
      <c r="F41" s="325">
        <v>745</v>
      </c>
      <c r="G41" s="328"/>
      <c r="H41" s="336"/>
      <c r="I41" s="340">
        <v>745</v>
      </c>
      <c r="J41" s="344">
        <v>0</v>
      </c>
      <c r="K41" s="345"/>
      <c r="L41" s="342">
        <v>1.0040431266846361</v>
      </c>
      <c r="M41" s="343">
        <v>1.7831925129849924E-2</v>
      </c>
    </row>
    <row r="42" spans="1:13" ht="16.5" customHeight="1">
      <c r="A42" s="331" t="s">
        <v>150</v>
      </c>
      <c r="B42" s="328">
        <v>165</v>
      </c>
      <c r="C42" s="322">
        <v>165</v>
      </c>
      <c r="D42" s="322"/>
      <c r="E42" s="322"/>
      <c r="F42" s="325">
        <v>165</v>
      </c>
      <c r="G42" s="328"/>
      <c r="H42" s="336"/>
      <c r="I42" s="340">
        <v>165</v>
      </c>
      <c r="J42" s="344">
        <v>0</v>
      </c>
      <c r="K42" s="345"/>
      <c r="L42" s="342">
        <v>1</v>
      </c>
      <c r="M42" s="343">
        <v>3.9493525455372314E-3</v>
      </c>
    </row>
    <row r="43" spans="1:13" ht="16.5" customHeight="1">
      <c r="A43" s="331" t="s">
        <v>136</v>
      </c>
      <c r="B43" s="328">
        <v>118</v>
      </c>
      <c r="C43" s="322">
        <v>75</v>
      </c>
      <c r="D43" s="322"/>
      <c r="E43" s="322">
        <v>167</v>
      </c>
      <c r="F43" s="325">
        <v>242</v>
      </c>
      <c r="G43" s="328"/>
      <c r="H43" s="336"/>
      <c r="I43" s="340">
        <v>242</v>
      </c>
      <c r="J43" s="344">
        <v>0</v>
      </c>
      <c r="K43" s="345"/>
      <c r="L43" s="342">
        <v>2.0508474576271185</v>
      </c>
      <c r="M43" s="343">
        <v>5.792383733454606E-3</v>
      </c>
    </row>
    <row r="44" spans="1:13" ht="16.5" customHeight="1">
      <c r="A44" s="332" t="s">
        <v>277</v>
      </c>
      <c r="B44" s="328">
        <v>324</v>
      </c>
      <c r="C44" s="322">
        <v>0</v>
      </c>
      <c r="D44" s="322"/>
      <c r="E44" s="322">
        <v>711</v>
      </c>
      <c r="F44" s="325">
        <v>711</v>
      </c>
      <c r="G44" s="328"/>
      <c r="H44" s="336"/>
      <c r="I44" s="340">
        <v>711</v>
      </c>
      <c r="J44" s="344">
        <v>0</v>
      </c>
      <c r="K44" s="345"/>
      <c r="L44" s="342">
        <v>2.1944444444444446</v>
      </c>
      <c r="M44" s="343">
        <v>1.7018119150769527E-2</v>
      </c>
    </row>
    <row r="45" spans="1:13" ht="16.5" customHeight="1">
      <c r="A45" s="331" t="s">
        <v>275</v>
      </c>
      <c r="B45" s="328">
        <v>29</v>
      </c>
      <c r="C45" s="322">
        <v>19</v>
      </c>
      <c r="D45" s="322">
        <v>7</v>
      </c>
      <c r="E45" s="322">
        <v>28</v>
      </c>
      <c r="F45" s="325">
        <v>54</v>
      </c>
      <c r="G45" s="328"/>
      <c r="H45" s="336"/>
      <c r="I45" s="340">
        <v>54</v>
      </c>
      <c r="J45" s="344">
        <v>0</v>
      </c>
      <c r="K45" s="345"/>
      <c r="L45" s="342">
        <v>1.8620689655172413</v>
      </c>
      <c r="M45" s="343">
        <v>1.2925153785394575E-3</v>
      </c>
    </row>
    <row r="46" spans="1:13" ht="16.5" customHeight="1" thickBot="1">
      <c r="A46" s="358" t="s">
        <v>276</v>
      </c>
      <c r="B46" s="359">
        <v>68</v>
      </c>
      <c r="C46" s="360"/>
      <c r="D46" s="360"/>
      <c r="E46" s="360"/>
      <c r="F46" s="361">
        <v>78</v>
      </c>
      <c r="G46" s="359"/>
      <c r="H46" s="362"/>
      <c r="I46" s="363">
        <v>78</v>
      </c>
      <c r="J46" s="364">
        <v>0</v>
      </c>
      <c r="K46" s="365">
        <v>78</v>
      </c>
      <c r="L46" s="366">
        <v>1.1470588235294117</v>
      </c>
      <c r="M46" s="367">
        <v>1.8669666578903276E-3</v>
      </c>
    </row>
    <row r="47" spans="1:13" ht="16.5" customHeight="1" thickBot="1">
      <c r="A47" s="368" t="s">
        <v>62</v>
      </c>
      <c r="B47" s="369">
        <v>17759</v>
      </c>
      <c r="C47" s="400">
        <v>11509</v>
      </c>
      <c r="D47" s="400">
        <v>1749</v>
      </c>
      <c r="E47" s="400">
        <v>26286</v>
      </c>
      <c r="F47" s="370">
        <v>40367</v>
      </c>
      <c r="G47" s="371">
        <v>1412</v>
      </c>
      <c r="H47" s="372">
        <v>2.6294227188081938</v>
      </c>
      <c r="I47" s="373">
        <v>41779</v>
      </c>
      <c r="J47" s="374">
        <v>1740</v>
      </c>
      <c r="K47" s="375">
        <v>346</v>
      </c>
      <c r="L47" s="376">
        <v>2.4994693801111181</v>
      </c>
      <c r="M47" s="377">
        <v>0.99648148591397578</v>
      </c>
    </row>
    <row r="48" spans="1:13" ht="15.75" customHeight="1" thickBot="1">
      <c r="C48" s="401">
        <v>0.28499999999999998</v>
      </c>
      <c r="D48" s="402">
        <v>4.2999999999999997E-2</v>
      </c>
      <c r="E48" s="403">
        <v>0.65100000000000002</v>
      </c>
      <c r="F48" s="357"/>
    </row>
    <row r="50" spans="1:2">
      <c r="A50" s="356"/>
    </row>
    <row r="51" spans="1:2">
      <c r="A51" s="356"/>
    </row>
    <row r="52" spans="1:2">
      <c r="A52" s="356"/>
      <c r="B52" s="321"/>
    </row>
  </sheetData>
  <mergeCells count="1">
    <mergeCell ref="A1:I1"/>
  </mergeCells>
  <phoneticPr fontId="8" type="noConversion"/>
  <printOptions horizontalCentered="1"/>
  <pageMargins left="0.59055118110236227" right="0.15748031496062992" top="0.39370078740157483" bottom="0.19685039370078741" header="0.15748031496062992" footer="0.15748031496062992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57"/>
  <sheetViews>
    <sheetView workbookViewId="0">
      <selection activeCell="U6" sqref="U6"/>
    </sheetView>
  </sheetViews>
  <sheetFormatPr baseColWidth="10" defaultRowHeight="12.75"/>
  <cols>
    <col min="1" max="1" width="14.5703125" style="110" customWidth="1"/>
    <col min="2" max="13" width="6.7109375" style="110" customWidth="1"/>
    <col min="14" max="14" width="6.7109375" style="112" customWidth="1"/>
    <col min="15" max="16" width="6.7109375" style="110" customWidth="1"/>
    <col min="17" max="17" width="7.7109375" style="110" customWidth="1"/>
    <col min="18" max="18" width="8.85546875" style="110" customWidth="1"/>
    <col min="19" max="16384" width="11.42578125" style="110"/>
  </cols>
  <sheetData>
    <row r="1" spans="1:17" ht="24.75" customHeight="1">
      <c r="A1" s="477" t="s">
        <v>269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  <c r="Q1" s="477"/>
    </row>
    <row r="2" spans="1:17" ht="24.75" customHeight="1" thickBot="1">
      <c r="A2" s="219"/>
      <c r="Q2" s="219"/>
    </row>
    <row r="3" spans="1:17" ht="63" customHeight="1">
      <c r="A3" s="476" t="s">
        <v>291</v>
      </c>
      <c r="B3" s="146" t="s">
        <v>14</v>
      </c>
      <c r="C3" s="146" t="s">
        <v>119</v>
      </c>
      <c r="D3" s="146" t="s">
        <v>61</v>
      </c>
      <c r="E3" s="146" t="s">
        <v>192</v>
      </c>
      <c r="F3" s="146" t="s">
        <v>194</v>
      </c>
      <c r="G3" s="146" t="s">
        <v>197</v>
      </c>
      <c r="H3" s="146" t="s">
        <v>17</v>
      </c>
      <c r="I3" s="146" t="s">
        <v>193</v>
      </c>
      <c r="J3" s="146" t="s">
        <v>191</v>
      </c>
      <c r="K3" s="146" t="s">
        <v>198</v>
      </c>
      <c r="L3" s="146" t="s">
        <v>199</v>
      </c>
      <c r="M3" s="146" t="s">
        <v>21</v>
      </c>
      <c r="N3" s="146" t="s">
        <v>196</v>
      </c>
      <c r="O3" s="146" t="s">
        <v>22</v>
      </c>
      <c r="P3" s="146" t="s">
        <v>195</v>
      </c>
      <c r="Q3" s="404" t="s">
        <v>23</v>
      </c>
    </row>
    <row r="4" spans="1:17" ht="27" customHeight="1">
      <c r="A4" s="476"/>
      <c r="B4" s="405">
        <v>11046</v>
      </c>
      <c r="C4" s="405">
        <v>1741</v>
      </c>
      <c r="D4" s="405">
        <v>1749</v>
      </c>
      <c r="E4" s="405">
        <v>2981</v>
      </c>
      <c r="F4" s="405">
        <v>3082</v>
      </c>
      <c r="G4" s="405">
        <v>2201</v>
      </c>
      <c r="H4" s="405">
        <v>2414</v>
      </c>
      <c r="I4" s="405">
        <v>2696</v>
      </c>
      <c r="J4" s="405">
        <v>2833</v>
      </c>
      <c r="K4" s="405">
        <v>1469</v>
      </c>
      <c r="L4" s="405">
        <v>3245</v>
      </c>
      <c r="M4" s="405">
        <v>784</v>
      </c>
      <c r="N4" s="405">
        <v>1139</v>
      </c>
      <c r="O4" s="405">
        <v>590</v>
      </c>
      <c r="P4" s="405">
        <v>2397</v>
      </c>
      <c r="Q4" s="406">
        <v>40367</v>
      </c>
    </row>
    <row r="5" spans="1:17" ht="38.25">
      <c r="A5" s="407" t="s">
        <v>292</v>
      </c>
      <c r="B5" s="410">
        <v>284</v>
      </c>
      <c r="C5" s="410">
        <v>39</v>
      </c>
      <c r="D5" s="410">
        <v>4</v>
      </c>
      <c r="E5" s="410">
        <v>130</v>
      </c>
      <c r="F5" s="410">
        <v>93</v>
      </c>
      <c r="G5" s="410">
        <v>81</v>
      </c>
      <c r="H5" s="410">
        <v>75</v>
      </c>
      <c r="I5" s="410">
        <v>102</v>
      </c>
      <c r="J5" s="410">
        <v>84</v>
      </c>
      <c r="K5" s="410">
        <v>83</v>
      </c>
      <c r="L5" s="410">
        <v>122</v>
      </c>
      <c r="M5" s="410">
        <v>92</v>
      </c>
      <c r="N5" s="410">
        <v>66</v>
      </c>
      <c r="O5" s="410">
        <v>70</v>
      </c>
      <c r="P5" s="410">
        <v>87</v>
      </c>
      <c r="Q5" s="408">
        <v>1412</v>
      </c>
    </row>
    <row r="6" spans="1:17" ht="27" customHeight="1">
      <c r="A6" s="409" t="s">
        <v>62</v>
      </c>
      <c r="B6" s="408">
        <v>11330</v>
      </c>
      <c r="C6" s="408">
        <v>1780</v>
      </c>
      <c r="D6" s="408">
        <v>1753</v>
      </c>
      <c r="E6" s="408">
        <v>3111</v>
      </c>
      <c r="F6" s="408">
        <v>3175</v>
      </c>
      <c r="G6" s="408">
        <v>2282</v>
      </c>
      <c r="H6" s="408">
        <v>2489</v>
      </c>
      <c r="I6" s="408">
        <v>2798</v>
      </c>
      <c r="J6" s="408">
        <v>2917</v>
      </c>
      <c r="K6" s="408">
        <v>1552</v>
      </c>
      <c r="L6" s="408">
        <v>3367</v>
      </c>
      <c r="M6" s="408">
        <v>876</v>
      </c>
      <c r="N6" s="408">
        <v>1205</v>
      </c>
      <c r="O6" s="408">
        <v>660</v>
      </c>
      <c r="P6" s="408">
        <v>2484</v>
      </c>
      <c r="Q6" s="408">
        <v>41779</v>
      </c>
    </row>
    <row r="7" spans="1:17" ht="18" customHeight="1">
      <c r="A7" s="110" t="s">
        <v>168</v>
      </c>
      <c r="N7" s="110"/>
    </row>
    <row r="8" spans="1:17" ht="18" customHeight="1">
      <c r="N8" s="110"/>
    </row>
    <row r="9" spans="1:17" ht="18" customHeight="1">
      <c r="N9" s="110"/>
    </row>
    <row r="10" spans="1:17" ht="18" customHeight="1">
      <c r="N10" s="110"/>
    </row>
    <row r="11" spans="1:17" ht="18" customHeight="1">
      <c r="N11" s="110"/>
    </row>
    <row r="12" spans="1:17" ht="18" customHeight="1">
      <c r="A12" s="356"/>
      <c r="N12" s="110"/>
    </row>
    <row r="13" spans="1:17" ht="16.5" customHeight="1">
      <c r="N13" s="110"/>
    </row>
    <row r="14" spans="1:17" ht="16.5" customHeight="1">
      <c r="N14" s="110"/>
    </row>
    <row r="15" spans="1:17" ht="18" customHeight="1">
      <c r="N15" s="110"/>
    </row>
    <row r="16" spans="1:17" ht="17.25" customHeight="1">
      <c r="N16" s="110"/>
    </row>
    <row r="17" spans="14:14" ht="17.25" customHeight="1">
      <c r="N17" s="110"/>
    </row>
    <row r="18" spans="14:14" ht="18" customHeight="1">
      <c r="N18" s="110"/>
    </row>
    <row r="19" spans="14:14" ht="18" customHeight="1">
      <c r="N19" s="110"/>
    </row>
    <row r="20" spans="14:14" ht="18" customHeight="1">
      <c r="N20" s="110"/>
    </row>
    <row r="21" spans="14:14" ht="18" customHeight="1">
      <c r="N21" s="110"/>
    </row>
    <row r="22" spans="14:14" ht="18" customHeight="1">
      <c r="N22" s="110"/>
    </row>
    <row r="23" spans="14:14" ht="18" customHeight="1">
      <c r="N23" s="110"/>
    </row>
    <row r="24" spans="14:14" ht="18" customHeight="1">
      <c r="N24" s="110"/>
    </row>
    <row r="25" spans="14:14" ht="18" customHeight="1">
      <c r="N25" s="110"/>
    </row>
    <row r="26" spans="14:14" ht="18" customHeight="1">
      <c r="N26" s="110"/>
    </row>
    <row r="27" spans="14:14" ht="18" customHeight="1">
      <c r="N27" s="110"/>
    </row>
    <row r="28" spans="14:14" ht="18" customHeight="1">
      <c r="N28" s="110"/>
    </row>
    <row r="29" spans="14:14" ht="18" customHeight="1">
      <c r="N29" s="110"/>
    </row>
    <row r="30" spans="14:14" ht="18" customHeight="1">
      <c r="N30" s="110"/>
    </row>
    <row r="31" spans="14:14" ht="18" customHeight="1">
      <c r="N31" s="110"/>
    </row>
    <row r="32" spans="14:14">
      <c r="N32" s="110"/>
    </row>
    <row r="33" spans="14:14" ht="19.5" customHeight="1">
      <c r="N33" s="110"/>
    </row>
    <row r="34" spans="14:14" ht="18" customHeight="1">
      <c r="N34" s="110"/>
    </row>
    <row r="35" spans="14:14" ht="18" customHeight="1">
      <c r="N35" s="110"/>
    </row>
    <row r="36" spans="14:14" ht="18" customHeight="1">
      <c r="N36" s="110"/>
    </row>
    <row r="37" spans="14:14" ht="18" customHeight="1">
      <c r="N37" s="110"/>
    </row>
    <row r="38" spans="14:14" ht="18" customHeight="1">
      <c r="N38" s="110"/>
    </row>
    <row r="39" spans="14:14" ht="18" customHeight="1">
      <c r="N39" s="110"/>
    </row>
    <row r="40" spans="14:14" ht="18" customHeight="1">
      <c r="N40" s="110"/>
    </row>
    <row r="41" spans="14:14">
      <c r="N41" s="110"/>
    </row>
    <row r="42" spans="14:14" ht="18" customHeight="1">
      <c r="N42" s="110"/>
    </row>
    <row r="43" spans="14:14" ht="18" customHeight="1">
      <c r="N43" s="110"/>
    </row>
    <row r="44" spans="14:14" ht="18" customHeight="1">
      <c r="N44" s="110"/>
    </row>
    <row r="45" spans="14:14" ht="18" customHeight="1">
      <c r="N45" s="110"/>
    </row>
    <row r="46" spans="14:14" ht="18" customHeight="1">
      <c r="N46" s="110"/>
    </row>
    <row r="47" spans="14:14" ht="15" customHeight="1">
      <c r="N47" s="110"/>
    </row>
    <row r="48" spans="14:14" ht="13.5" customHeight="1">
      <c r="N48" s="110"/>
    </row>
    <row r="49" spans="1:14" ht="14.25" customHeight="1">
      <c r="N49" s="110"/>
    </row>
    <row r="50" spans="1:14" ht="17.25" customHeight="1">
      <c r="N50" s="110"/>
    </row>
    <row r="51" spans="1:14" ht="15.75" customHeight="1">
      <c r="N51" s="110"/>
    </row>
    <row r="52" spans="1:14" ht="15.75" customHeight="1">
      <c r="N52" s="110"/>
    </row>
    <row r="53" spans="1:14" ht="21" customHeight="1">
      <c r="N53" s="110"/>
    </row>
    <row r="54" spans="1:14" ht="28.9" customHeight="1"/>
    <row r="55" spans="1:14">
      <c r="A55" s="111"/>
      <c r="B55" s="111"/>
      <c r="C55" s="111"/>
    </row>
    <row r="57" spans="1:14" ht="33.75" customHeight="1"/>
  </sheetData>
  <mergeCells count="2">
    <mergeCell ref="A3:A4"/>
    <mergeCell ref="A1:Q1"/>
  </mergeCells>
  <phoneticPr fontId="8" type="noConversion"/>
  <printOptions horizontalCentered="1"/>
  <pageMargins left="0.78740157480314965" right="0.15748031496062992" top="0.78740157480314965" bottom="0.31496062992125984" header="0.15748031496062992" footer="0.1574803149606299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41"/>
  <sheetViews>
    <sheetView topLeftCell="A16" zoomScaleNormal="100" workbookViewId="0">
      <selection activeCell="F3" sqref="F3"/>
    </sheetView>
  </sheetViews>
  <sheetFormatPr baseColWidth="10" defaultRowHeight="14.25"/>
  <cols>
    <col min="1" max="1" width="29.5703125" style="119" customWidth="1"/>
    <col min="2" max="2" width="11.85546875" style="119" customWidth="1"/>
    <col min="3" max="3" width="14.7109375" style="119" customWidth="1"/>
    <col min="4" max="4" width="16" style="119" customWidth="1"/>
    <col min="5" max="5" width="11.42578125" style="120"/>
    <col min="6" max="16384" width="11.42578125" style="119"/>
  </cols>
  <sheetData>
    <row r="1" spans="1:7">
      <c r="A1" s="2"/>
    </row>
    <row r="2" spans="1:7" ht="15.75">
      <c r="A2" s="481" t="s">
        <v>266</v>
      </c>
      <c r="B2" s="481"/>
      <c r="C2" s="481"/>
      <c r="D2" s="481"/>
      <c r="E2" s="481"/>
    </row>
    <row r="4" spans="1:7" ht="28.5" customHeight="1" thickBot="1"/>
    <row r="5" spans="1:7" ht="45.75" thickBot="1">
      <c r="A5" s="492" t="s">
        <v>169</v>
      </c>
      <c r="B5" s="493"/>
      <c r="C5" s="134" t="s">
        <v>170</v>
      </c>
      <c r="D5" s="134" t="s">
        <v>171</v>
      </c>
      <c r="E5" s="134" t="s">
        <v>172</v>
      </c>
    </row>
    <row r="6" spans="1:7">
      <c r="A6" s="478" t="s">
        <v>173</v>
      </c>
      <c r="B6" s="121" t="s">
        <v>57</v>
      </c>
      <c r="C6" s="122">
        <v>44</v>
      </c>
      <c r="D6" s="482">
        <f>C6+C7</f>
        <v>65</v>
      </c>
      <c r="E6" s="484">
        <f>D6</f>
        <v>65</v>
      </c>
    </row>
    <row r="7" spans="1:7" ht="15" thickBot="1">
      <c r="A7" s="480"/>
      <c r="B7" s="123" t="s">
        <v>58</v>
      </c>
      <c r="C7" s="124">
        <v>21</v>
      </c>
      <c r="D7" s="483"/>
      <c r="E7" s="485"/>
    </row>
    <row r="8" spans="1:7">
      <c r="A8" s="478" t="s">
        <v>174</v>
      </c>
      <c r="B8" s="121" t="s">
        <v>57</v>
      </c>
      <c r="C8" s="122">
        <v>61</v>
      </c>
      <c r="D8" s="482">
        <f>C8+C9</f>
        <v>85</v>
      </c>
      <c r="E8" s="484">
        <f>D8</f>
        <v>85</v>
      </c>
    </row>
    <row r="9" spans="1:7" ht="15" thickBot="1">
      <c r="A9" s="480"/>
      <c r="B9" s="123" t="s">
        <v>58</v>
      </c>
      <c r="C9" s="124">
        <v>24</v>
      </c>
      <c r="D9" s="483"/>
      <c r="E9" s="485"/>
    </row>
    <row r="10" spans="1:7">
      <c r="A10" s="478" t="s">
        <v>255</v>
      </c>
      <c r="B10" s="121" t="s">
        <v>57</v>
      </c>
      <c r="C10" s="122">
        <v>13</v>
      </c>
      <c r="D10" s="482">
        <f>C10+C11</f>
        <v>26</v>
      </c>
      <c r="E10" s="484">
        <f>D10</f>
        <v>26</v>
      </c>
    </row>
    <row r="11" spans="1:7" ht="15" thickBot="1">
      <c r="A11" s="480"/>
      <c r="B11" s="123" t="s">
        <v>58</v>
      </c>
      <c r="C11" s="124">
        <v>13</v>
      </c>
      <c r="D11" s="483"/>
      <c r="E11" s="485"/>
    </row>
    <row r="12" spans="1:7" ht="18" customHeight="1" thickBot="1">
      <c r="A12" s="125" t="s">
        <v>175</v>
      </c>
      <c r="B12" s="126"/>
      <c r="C12" s="127">
        <v>7</v>
      </c>
      <c r="D12" s="128">
        <f>C12</f>
        <v>7</v>
      </c>
      <c r="E12" s="309">
        <f>D12</f>
        <v>7</v>
      </c>
    </row>
    <row r="13" spans="1:7" ht="18" customHeight="1" thickBot="1">
      <c r="A13" s="129" t="s">
        <v>176</v>
      </c>
      <c r="B13" s="130"/>
      <c r="C13" s="127">
        <v>27</v>
      </c>
      <c r="D13" s="128">
        <v>27</v>
      </c>
      <c r="E13" s="309">
        <v>25</v>
      </c>
    </row>
    <row r="14" spans="1:7">
      <c r="A14" s="478" t="s">
        <v>177</v>
      </c>
      <c r="B14" s="121" t="s">
        <v>57</v>
      </c>
      <c r="C14" s="131">
        <v>346</v>
      </c>
      <c r="D14" s="486">
        <v>418</v>
      </c>
      <c r="E14" s="488">
        <v>404</v>
      </c>
    </row>
    <row r="15" spans="1:7">
      <c r="A15" s="479"/>
      <c r="B15" s="132" t="s">
        <v>58</v>
      </c>
      <c r="C15" s="133">
        <v>49</v>
      </c>
      <c r="D15" s="487"/>
      <c r="E15" s="489"/>
      <c r="G15" s="308"/>
    </row>
    <row r="16" spans="1:7" ht="15" thickBot="1">
      <c r="A16" s="480"/>
      <c r="B16" s="123" t="s">
        <v>178</v>
      </c>
      <c r="C16" s="124">
        <v>23</v>
      </c>
      <c r="D16" s="483"/>
      <c r="E16" s="485"/>
    </row>
    <row r="17" spans="1:5">
      <c r="A17" s="478" t="s">
        <v>179</v>
      </c>
      <c r="B17" s="121" t="s">
        <v>57</v>
      </c>
      <c r="C17" s="122">
        <v>51</v>
      </c>
      <c r="D17" s="482">
        <f>C17+C18</f>
        <v>76</v>
      </c>
      <c r="E17" s="484">
        <f>D17</f>
        <v>76</v>
      </c>
    </row>
    <row r="18" spans="1:5" ht="15" thickBot="1">
      <c r="A18" s="480"/>
      <c r="B18" s="123" t="s">
        <v>58</v>
      </c>
      <c r="C18" s="124">
        <v>25</v>
      </c>
      <c r="D18" s="483"/>
      <c r="E18" s="485"/>
    </row>
    <row r="19" spans="1:5">
      <c r="A19" s="478" t="s">
        <v>180</v>
      </c>
      <c r="B19" s="121" t="s">
        <v>57</v>
      </c>
      <c r="C19" s="122">
        <v>55</v>
      </c>
      <c r="D19" s="482">
        <f>C19+C20</f>
        <v>78</v>
      </c>
      <c r="E19" s="484">
        <f>D19</f>
        <v>78</v>
      </c>
    </row>
    <row r="20" spans="1:5" ht="15" thickBot="1">
      <c r="A20" s="480"/>
      <c r="B20" s="123" t="s">
        <v>58</v>
      </c>
      <c r="C20" s="124">
        <v>23</v>
      </c>
      <c r="D20" s="483"/>
      <c r="E20" s="485"/>
    </row>
    <row r="21" spans="1:5">
      <c r="A21" s="478" t="s">
        <v>181</v>
      </c>
      <c r="B21" s="121" t="s">
        <v>57</v>
      </c>
      <c r="C21" s="122">
        <v>38</v>
      </c>
      <c r="D21" s="482">
        <f>C21+C22</f>
        <v>57</v>
      </c>
      <c r="E21" s="484">
        <f>D21</f>
        <v>57</v>
      </c>
    </row>
    <row r="22" spans="1:5" ht="15" thickBot="1">
      <c r="A22" s="480"/>
      <c r="B22" s="123" t="s">
        <v>58</v>
      </c>
      <c r="C22" s="124">
        <v>19</v>
      </c>
      <c r="D22" s="483"/>
      <c r="E22" s="485"/>
    </row>
    <row r="23" spans="1:5">
      <c r="A23" s="478" t="s">
        <v>230</v>
      </c>
      <c r="B23" s="121" t="s">
        <v>57</v>
      </c>
      <c r="C23" s="122">
        <v>63</v>
      </c>
      <c r="D23" s="482">
        <f>C23+C24</f>
        <v>87</v>
      </c>
      <c r="E23" s="484">
        <f>D23</f>
        <v>87</v>
      </c>
    </row>
    <row r="24" spans="1:5" ht="15" thickBot="1">
      <c r="A24" s="480"/>
      <c r="B24" s="123" t="s">
        <v>58</v>
      </c>
      <c r="C24" s="124">
        <v>24</v>
      </c>
      <c r="D24" s="483"/>
      <c r="E24" s="485"/>
    </row>
    <row r="25" spans="1:5">
      <c r="A25" s="478" t="s">
        <v>182</v>
      </c>
      <c r="B25" s="121" t="s">
        <v>57</v>
      </c>
      <c r="C25" s="122">
        <v>63</v>
      </c>
      <c r="D25" s="482">
        <f>C25+C26</f>
        <v>88</v>
      </c>
      <c r="E25" s="484">
        <f>D25</f>
        <v>88</v>
      </c>
    </row>
    <row r="26" spans="1:5" ht="15" thickBot="1">
      <c r="A26" s="480"/>
      <c r="B26" s="123" t="s">
        <v>58</v>
      </c>
      <c r="C26" s="124">
        <v>25</v>
      </c>
      <c r="D26" s="483"/>
      <c r="E26" s="485"/>
    </row>
    <row r="27" spans="1:5">
      <c r="A27" s="478" t="s">
        <v>183</v>
      </c>
      <c r="B27" s="121" t="s">
        <v>57</v>
      </c>
      <c r="C27" s="122">
        <v>67</v>
      </c>
      <c r="D27" s="482">
        <f>C27+C28</f>
        <v>95</v>
      </c>
      <c r="E27" s="484">
        <f>D27</f>
        <v>95</v>
      </c>
    </row>
    <row r="28" spans="1:5" ht="15" thickBot="1">
      <c r="A28" s="480"/>
      <c r="B28" s="123" t="s">
        <v>58</v>
      </c>
      <c r="C28" s="124">
        <v>28</v>
      </c>
      <c r="D28" s="483"/>
      <c r="E28" s="485"/>
    </row>
    <row r="29" spans="1:5">
      <c r="A29" s="478" t="s">
        <v>184</v>
      </c>
      <c r="B29" s="121" t="s">
        <v>57</v>
      </c>
      <c r="C29" s="122">
        <v>31</v>
      </c>
      <c r="D29" s="482">
        <f>C29+C30</f>
        <v>48</v>
      </c>
      <c r="E29" s="484">
        <f>D29</f>
        <v>48</v>
      </c>
    </row>
    <row r="30" spans="1:5" ht="15" thickBot="1">
      <c r="A30" s="480"/>
      <c r="B30" s="123" t="s">
        <v>58</v>
      </c>
      <c r="C30" s="124">
        <v>17</v>
      </c>
      <c r="D30" s="483"/>
      <c r="E30" s="485"/>
    </row>
    <row r="31" spans="1:5" ht="18" customHeight="1" thickBot="1">
      <c r="A31" s="125" t="s">
        <v>185</v>
      </c>
      <c r="B31" s="126"/>
      <c r="C31" s="127">
        <v>81</v>
      </c>
      <c r="D31" s="128">
        <f>C31</f>
        <v>81</v>
      </c>
      <c r="E31" s="309">
        <f>D31</f>
        <v>81</v>
      </c>
    </row>
    <row r="32" spans="1:5">
      <c r="A32" s="478" t="s">
        <v>186</v>
      </c>
      <c r="B32" s="121" t="s">
        <v>57</v>
      </c>
      <c r="C32" s="122">
        <v>55</v>
      </c>
      <c r="D32" s="482">
        <f>C32+C33</f>
        <v>81</v>
      </c>
      <c r="E32" s="484">
        <f>D32</f>
        <v>81</v>
      </c>
    </row>
    <row r="33" spans="1:5" ht="15" thickBot="1">
      <c r="A33" s="480"/>
      <c r="B33" s="123" t="s">
        <v>58</v>
      </c>
      <c r="C33" s="124">
        <v>26</v>
      </c>
      <c r="D33" s="483"/>
      <c r="E33" s="485"/>
    </row>
    <row r="34" spans="1:5">
      <c r="A34" s="478" t="s">
        <v>187</v>
      </c>
      <c r="B34" s="121" t="s">
        <v>57</v>
      </c>
      <c r="C34" s="122">
        <v>62</v>
      </c>
      <c r="D34" s="482">
        <f>C34+C35</f>
        <v>89</v>
      </c>
      <c r="E34" s="484">
        <f>D34</f>
        <v>89</v>
      </c>
    </row>
    <row r="35" spans="1:5" ht="15" thickBot="1">
      <c r="A35" s="479"/>
      <c r="B35" s="200" t="s">
        <v>58</v>
      </c>
      <c r="C35" s="201">
        <v>27</v>
      </c>
      <c r="D35" s="490"/>
      <c r="E35" s="491"/>
    </row>
    <row r="36" spans="1:5" ht="19.5" customHeight="1">
      <c r="A36" s="496" t="s">
        <v>231</v>
      </c>
      <c r="B36" s="205" t="s">
        <v>57</v>
      </c>
      <c r="C36" s="202">
        <f>C6+C8+C10+C13+C14+C16+C17+C19+C21++C23+C25+C27+C29+C31+C32+C34</f>
        <v>1080</v>
      </c>
      <c r="D36" s="494">
        <f>SUM(D6:D35)</f>
        <v>1408</v>
      </c>
      <c r="E36" s="498"/>
    </row>
    <row r="37" spans="1:5" ht="19.5" customHeight="1" thickBot="1">
      <c r="A37" s="497"/>
      <c r="B37" s="206" t="s">
        <v>58</v>
      </c>
      <c r="C37" s="203">
        <f>C7+C9+C11+C12+C15+C18+C20+C22+C24+C26+C28+C30+C33+C35</f>
        <v>328</v>
      </c>
      <c r="D37" s="495"/>
      <c r="E37" s="499"/>
    </row>
    <row r="38" spans="1:5" s="285" customFormat="1" ht="19.5" customHeight="1">
      <c r="A38" s="281"/>
      <c r="B38" s="282"/>
      <c r="C38" s="283"/>
      <c r="D38" s="284"/>
      <c r="E38" s="283"/>
    </row>
    <row r="39" spans="1:5" ht="15" thickBot="1"/>
    <row r="40" spans="1:5" ht="15.75" customHeight="1">
      <c r="A40" s="496" t="s">
        <v>232</v>
      </c>
      <c r="B40" s="205" t="s">
        <v>57</v>
      </c>
      <c r="C40" s="202">
        <v>500</v>
      </c>
      <c r="D40" s="494">
        <v>570</v>
      </c>
      <c r="E40" s="204"/>
    </row>
    <row r="41" spans="1:5" ht="15.75" customHeight="1" thickBot="1">
      <c r="A41" s="497"/>
      <c r="B41" s="206" t="s">
        <v>58</v>
      </c>
      <c r="C41" s="203">
        <v>70</v>
      </c>
      <c r="D41" s="495"/>
      <c r="E41" s="204"/>
    </row>
  </sheetData>
  <mergeCells count="46">
    <mergeCell ref="D36:D37"/>
    <mergeCell ref="A36:A37"/>
    <mergeCell ref="E36:E37"/>
    <mergeCell ref="D40:D41"/>
    <mergeCell ref="A40:A41"/>
    <mergeCell ref="A14:A16"/>
    <mergeCell ref="A5:B5"/>
    <mergeCell ref="D23:D24"/>
    <mergeCell ref="E23:E24"/>
    <mergeCell ref="D10:D11"/>
    <mergeCell ref="E10:E11"/>
    <mergeCell ref="A10:A11"/>
    <mergeCell ref="A17:A18"/>
    <mergeCell ref="A19:A20"/>
    <mergeCell ref="A21:A22"/>
    <mergeCell ref="A23:A24"/>
    <mergeCell ref="D34:D35"/>
    <mergeCell ref="E34:E35"/>
    <mergeCell ref="D27:D28"/>
    <mergeCell ref="E27:E28"/>
    <mergeCell ref="D29:D30"/>
    <mergeCell ref="E29:E30"/>
    <mergeCell ref="D32:D33"/>
    <mergeCell ref="E32:E33"/>
    <mergeCell ref="D25:D26"/>
    <mergeCell ref="E25:E26"/>
    <mergeCell ref="D14:D16"/>
    <mergeCell ref="E14:E16"/>
    <mergeCell ref="D17:D18"/>
    <mergeCell ref="E17:E18"/>
    <mergeCell ref="D19:D20"/>
    <mergeCell ref="E19:E20"/>
    <mergeCell ref="D21:D22"/>
    <mergeCell ref="E21:E22"/>
    <mergeCell ref="A2:E2"/>
    <mergeCell ref="D6:D7"/>
    <mergeCell ref="E6:E7"/>
    <mergeCell ref="D8:D9"/>
    <mergeCell ref="E8:E9"/>
    <mergeCell ref="A6:A7"/>
    <mergeCell ref="A8:A9"/>
    <mergeCell ref="A34:A35"/>
    <mergeCell ref="A25:A26"/>
    <mergeCell ref="A27:A28"/>
    <mergeCell ref="A29:A30"/>
    <mergeCell ref="A32:A33"/>
  </mergeCells>
  <phoneticPr fontId="11" type="noConversion"/>
  <printOptions horizontalCentered="1"/>
  <pageMargins left="0.59055118110236227" right="0.31496062992125984" top="0.74803149606299213" bottom="0.15748031496062992" header="0.31496062992125984" footer="0.31496062992125984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H31" sqref="H31"/>
    </sheetView>
  </sheetViews>
  <sheetFormatPr baseColWidth="10" defaultRowHeight="12.7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2:S24"/>
  <sheetViews>
    <sheetView topLeftCell="A4" zoomScaleNormal="100" workbookViewId="0">
      <selection activeCell="Q19" sqref="Q19"/>
    </sheetView>
  </sheetViews>
  <sheetFormatPr baseColWidth="10" defaultRowHeight="12.75"/>
  <cols>
    <col min="1" max="1" width="9.42578125" customWidth="1"/>
    <col min="2" max="2" width="8.28515625" bestFit="1" customWidth="1"/>
    <col min="3" max="3" width="7.28515625" bestFit="1" customWidth="1"/>
    <col min="4" max="4" width="9" bestFit="1" customWidth="1"/>
    <col min="5" max="5" width="7.7109375" bestFit="1" customWidth="1"/>
    <col min="6" max="6" width="8.42578125" bestFit="1" customWidth="1"/>
    <col min="7" max="7" width="8.28515625" bestFit="1" customWidth="1"/>
    <col min="8" max="8" width="8" bestFit="1" customWidth="1"/>
    <col min="9" max="9" width="8.28515625" bestFit="1" customWidth="1"/>
    <col min="10" max="11" width="6.7109375" customWidth="1"/>
    <col min="12" max="12" width="8.7109375" bestFit="1" customWidth="1"/>
    <col min="13" max="13" width="7.7109375" bestFit="1" customWidth="1"/>
    <col min="14" max="14" width="7.5703125" bestFit="1" customWidth="1"/>
    <col min="15" max="15" width="7.42578125" customWidth="1"/>
    <col min="16" max="16" width="7.28515625" customWidth="1"/>
    <col min="17" max="17" width="9" customWidth="1"/>
    <col min="18" max="18" width="8.5703125" customWidth="1"/>
    <col min="19" max="19" width="7.28515625" customWidth="1"/>
  </cols>
  <sheetData>
    <row r="2" spans="1:19" ht="15.75">
      <c r="A2" s="418" t="s">
        <v>245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</row>
    <row r="3" spans="1:19" ht="13.5" thickBot="1">
      <c r="A3" s="2"/>
    </row>
    <row r="4" spans="1:19" ht="63" customHeight="1">
      <c r="A4" s="268">
        <v>2013</v>
      </c>
      <c r="B4" s="148" t="s">
        <v>199</v>
      </c>
      <c r="C4" s="148" t="s">
        <v>198</v>
      </c>
      <c r="D4" s="148" t="s">
        <v>14</v>
      </c>
      <c r="E4" s="148" t="s">
        <v>61</v>
      </c>
      <c r="F4" s="148" t="s">
        <v>119</v>
      </c>
      <c r="G4" s="148" t="s">
        <v>191</v>
      </c>
      <c r="H4" s="148" t="s">
        <v>17</v>
      </c>
      <c r="I4" s="148" t="s">
        <v>197</v>
      </c>
      <c r="J4" s="148" t="s">
        <v>196</v>
      </c>
      <c r="K4" s="148" t="s">
        <v>195</v>
      </c>
      <c r="L4" s="148" t="s">
        <v>194</v>
      </c>
      <c r="M4" s="148" t="s">
        <v>21</v>
      </c>
      <c r="N4" s="148" t="s">
        <v>22</v>
      </c>
      <c r="O4" s="148" t="s">
        <v>193</v>
      </c>
      <c r="P4" s="187" t="s">
        <v>192</v>
      </c>
      <c r="Q4" s="267" t="s">
        <v>239</v>
      </c>
      <c r="R4" s="269" t="s">
        <v>203</v>
      </c>
      <c r="S4" s="270" t="s">
        <v>247</v>
      </c>
    </row>
    <row r="5" spans="1:19">
      <c r="A5" s="147" t="s">
        <v>2</v>
      </c>
      <c r="B5" s="13">
        <v>22456</v>
      </c>
      <c r="C5" s="13">
        <v>6660</v>
      </c>
      <c r="D5" s="13">
        <v>66821</v>
      </c>
      <c r="E5" s="13">
        <v>3290</v>
      </c>
      <c r="F5" s="13">
        <v>15824</v>
      </c>
      <c r="G5" s="13">
        <v>15260</v>
      </c>
      <c r="H5" s="13">
        <v>13063</v>
      </c>
      <c r="I5" s="13">
        <v>11264</v>
      </c>
      <c r="J5" s="13">
        <v>5391</v>
      </c>
      <c r="K5" s="13">
        <v>8615</v>
      </c>
      <c r="L5" s="13">
        <v>16928</v>
      </c>
      <c r="M5" s="13">
        <v>2582</v>
      </c>
      <c r="N5" s="13">
        <v>2997</v>
      </c>
      <c r="O5" s="13">
        <v>12402</v>
      </c>
      <c r="P5" s="233">
        <v>23072</v>
      </c>
      <c r="Q5" s="115">
        <v>226625</v>
      </c>
      <c r="R5" s="264">
        <v>206677</v>
      </c>
      <c r="S5" s="271">
        <f>+(Q5-R5)/R5</f>
        <v>9.6517754757423413E-2</v>
      </c>
    </row>
    <row r="6" spans="1:19">
      <c r="A6" s="147" t="s">
        <v>3</v>
      </c>
      <c r="B6" s="7">
        <v>21334</v>
      </c>
      <c r="C6" s="7">
        <v>6486</v>
      </c>
      <c r="D6" s="7">
        <v>65328</v>
      </c>
      <c r="E6" s="7">
        <v>2471</v>
      </c>
      <c r="F6" s="7">
        <v>14958</v>
      </c>
      <c r="G6" s="7">
        <v>14625</v>
      </c>
      <c r="H6" s="7">
        <v>11528</v>
      </c>
      <c r="I6" s="7">
        <v>10215</v>
      </c>
      <c r="J6" s="7">
        <v>4801</v>
      </c>
      <c r="K6" s="7">
        <v>8116</v>
      </c>
      <c r="L6" s="7">
        <v>14533</v>
      </c>
      <c r="M6" s="7">
        <v>2361</v>
      </c>
      <c r="N6" s="7">
        <v>2764</v>
      </c>
      <c r="O6" s="7">
        <v>12015</v>
      </c>
      <c r="P6" s="70">
        <v>21296</v>
      </c>
      <c r="Q6" s="115">
        <v>212831</v>
      </c>
      <c r="R6" s="264">
        <v>208687</v>
      </c>
      <c r="S6" s="271">
        <f t="shared" ref="S6:S17" si="0">+(Q6-R6)/R6</f>
        <v>1.9857489925103146E-2</v>
      </c>
    </row>
    <row r="7" spans="1:19">
      <c r="A7" s="147" t="s">
        <v>4</v>
      </c>
      <c r="B7" s="7">
        <v>22282</v>
      </c>
      <c r="C7" s="7">
        <v>6070</v>
      </c>
      <c r="D7" s="7">
        <v>65901</v>
      </c>
      <c r="E7" s="7">
        <v>2677</v>
      </c>
      <c r="F7" s="7">
        <v>14517</v>
      </c>
      <c r="G7" s="7">
        <v>14775</v>
      </c>
      <c r="H7" s="7">
        <v>11708</v>
      </c>
      <c r="I7" s="7">
        <v>9929</v>
      </c>
      <c r="J7" s="7">
        <v>5111</v>
      </c>
      <c r="K7" s="7">
        <v>7542</v>
      </c>
      <c r="L7" s="7">
        <v>14835</v>
      </c>
      <c r="M7" s="7">
        <v>2392</v>
      </c>
      <c r="N7" s="7">
        <v>2957</v>
      </c>
      <c r="O7" s="7">
        <v>12457</v>
      </c>
      <c r="P7" s="70">
        <v>22730</v>
      </c>
      <c r="Q7" s="115">
        <v>215883</v>
      </c>
      <c r="R7" s="264">
        <v>217189</v>
      </c>
      <c r="S7" s="271">
        <f t="shared" si="0"/>
        <v>-6.0131958800860082E-3</v>
      </c>
    </row>
    <row r="8" spans="1:19">
      <c r="A8" s="147" t="s">
        <v>5</v>
      </c>
      <c r="B8" s="7">
        <v>22895</v>
      </c>
      <c r="C8" s="7">
        <v>6680</v>
      </c>
      <c r="D8" s="7">
        <v>65501</v>
      </c>
      <c r="E8" s="7">
        <v>2359</v>
      </c>
      <c r="F8" s="7">
        <v>13897</v>
      </c>
      <c r="G8" s="7">
        <v>14895</v>
      </c>
      <c r="H8" s="7">
        <v>11682</v>
      </c>
      <c r="I8" s="7">
        <v>10106</v>
      </c>
      <c r="J8" s="7">
        <v>4411</v>
      </c>
      <c r="K8" s="7">
        <v>7996</v>
      </c>
      <c r="L8" s="7">
        <v>14368</v>
      </c>
      <c r="M8" s="7">
        <v>2526</v>
      </c>
      <c r="N8" s="7">
        <v>2889</v>
      </c>
      <c r="O8" s="7">
        <v>12812</v>
      </c>
      <c r="P8" s="70">
        <v>21545</v>
      </c>
      <c r="Q8" s="115">
        <v>214562</v>
      </c>
      <c r="R8" s="264">
        <v>188312</v>
      </c>
      <c r="S8" s="271">
        <f t="shared" si="0"/>
        <v>0.13939632099919283</v>
      </c>
    </row>
    <row r="9" spans="1:19">
      <c r="A9" s="147" t="s">
        <v>6</v>
      </c>
      <c r="B9" s="7">
        <v>19518</v>
      </c>
      <c r="C9" s="7">
        <v>5521</v>
      </c>
      <c r="D9" s="7">
        <v>53182</v>
      </c>
      <c r="E9" s="7">
        <v>1769</v>
      </c>
      <c r="F9" s="7">
        <v>11579</v>
      </c>
      <c r="G9" s="7">
        <v>12067</v>
      </c>
      <c r="H9" s="7">
        <v>9951</v>
      </c>
      <c r="I9" s="7">
        <v>8574</v>
      </c>
      <c r="J9" s="7">
        <v>3987</v>
      </c>
      <c r="K9" s="7">
        <v>6638</v>
      </c>
      <c r="L9" s="7">
        <v>12809</v>
      </c>
      <c r="M9" s="7">
        <v>2286</v>
      </c>
      <c r="N9" s="7">
        <v>2774</v>
      </c>
      <c r="O9" s="7">
        <v>10809</v>
      </c>
      <c r="P9" s="70">
        <v>19523</v>
      </c>
      <c r="Q9" s="115">
        <v>180987</v>
      </c>
      <c r="R9" s="264">
        <v>185609</v>
      </c>
      <c r="S9" s="271">
        <f t="shared" si="0"/>
        <v>-2.4901809718278746E-2</v>
      </c>
    </row>
    <row r="10" spans="1:19">
      <c r="A10" s="147" t="s">
        <v>7</v>
      </c>
      <c r="B10" s="7">
        <v>21354</v>
      </c>
      <c r="C10" s="7">
        <v>6246</v>
      </c>
      <c r="D10" s="7">
        <v>52670</v>
      </c>
      <c r="E10" s="7">
        <v>2559</v>
      </c>
      <c r="F10" s="7">
        <v>10785</v>
      </c>
      <c r="G10" s="7">
        <v>12347</v>
      </c>
      <c r="H10" s="7">
        <v>9952</v>
      </c>
      <c r="I10" s="7">
        <v>5247</v>
      </c>
      <c r="J10" s="7">
        <v>3967</v>
      </c>
      <c r="K10" s="7">
        <v>6902</v>
      </c>
      <c r="L10" s="7">
        <v>13149</v>
      </c>
      <c r="M10" s="7">
        <v>2282</v>
      </c>
      <c r="N10" s="7">
        <v>2620</v>
      </c>
      <c r="O10" s="7">
        <v>10816</v>
      </c>
      <c r="P10" s="70">
        <v>19562</v>
      </c>
      <c r="Q10" s="115">
        <v>180458</v>
      </c>
      <c r="R10" s="264">
        <v>172404</v>
      </c>
      <c r="S10" s="271">
        <f t="shared" si="0"/>
        <v>4.6715853460476554E-2</v>
      </c>
    </row>
    <row r="11" spans="1:19">
      <c r="A11" s="147" t="s">
        <v>8</v>
      </c>
      <c r="B11" s="7">
        <v>9824</v>
      </c>
      <c r="C11" s="7">
        <v>5395</v>
      </c>
      <c r="D11" s="7">
        <v>49737</v>
      </c>
      <c r="E11" s="7">
        <v>2685</v>
      </c>
      <c r="F11" s="7">
        <v>9531</v>
      </c>
      <c r="G11" s="7">
        <v>10811</v>
      </c>
      <c r="H11" s="7">
        <v>8077</v>
      </c>
      <c r="I11" s="7">
        <v>252</v>
      </c>
      <c r="J11" s="7">
        <v>3103</v>
      </c>
      <c r="K11" s="7">
        <v>6743</v>
      </c>
      <c r="L11" s="7">
        <v>6146</v>
      </c>
      <c r="M11" s="7">
        <v>2051</v>
      </c>
      <c r="N11" s="7">
        <v>2294</v>
      </c>
      <c r="O11" s="7">
        <v>9382</v>
      </c>
      <c r="P11" s="70">
        <v>8976</v>
      </c>
      <c r="Q11" s="115">
        <v>135007</v>
      </c>
      <c r="R11" s="264">
        <v>121082</v>
      </c>
      <c r="S11" s="271">
        <f t="shared" si="0"/>
        <v>0.11500470755355875</v>
      </c>
    </row>
    <row r="12" spans="1:19">
      <c r="A12" s="147" t="s">
        <v>9</v>
      </c>
      <c r="B12" s="7">
        <v>17357</v>
      </c>
      <c r="C12" s="7">
        <v>2069</v>
      </c>
      <c r="D12" s="7">
        <v>29925</v>
      </c>
      <c r="E12" s="7">
        <v>4541</v>
      </c>
      <c r="F12" s="7">
        <v>5987</v>
      </c>
      <c r="G12" s="7">
        <v>5213</v>
      </c>
      <c r="H12" s="7">
        <v>4393</v>
      </c>
      <c r="I12" s="7">
        <v>41</v>
      </c>
      <c r="J12" s="7">
        <v>1395</v>
      </c>
      <c r="K12" s="7">
        <v>2802</v>
      </c>
      <c r="L12" s="7">
        <v>230</v>
      </c>
      <c r="M12" s="7">
        <v>985</v>
      </c>
      <c r="N12" s="7">
        <v>904</v>
      </c>
      <c r="O12" s="7">
        <v>1432</v>
      </c>
      <c r="P12" s="70">
        <v>18424</v>
      </c>
      <c r="Q12" s="115">
        <v>95698</v>
      </c>
      <c r="R12" s="264">
        <v>84195</v>
      </c>
      <c r="S12" s="271">
        <f t="shared" si="0"/>
        <v>0.13662331492368907</v>
      </c>
    </row>
    <row r="13" spans="1:19">
      <c r="A13" s="147" t="s">
        <v>10</v>
      </c>
      <c r="B13" s="7">
        <v>20801</v>
      </c>
      <c r="C13" s="7">
        <v>5573</v>
      </c>
      <c r="D13" s="7">
        <v>56732</v>
      </c>
      <c r="E13" s="7">
        <v>4869</v>
      </c>
      <c r="F13" s="7">
        <v>11630</v>
      </c>
      <c r="G13" s="7">
        <v>12807</v>
      </c>
      <c r="H13" s="7">
        <v>9814</v>
      </c>
      <c r="I13" s="7">
        <v>216</v>
      </c>
      <c r="J13" s="7">
        <v>4187</v>
      </c>
      <c r="K13" s="7">
        <v>6754</v>
      </c>
      <c r="L13" s="7">
        <v>13793</v>
      </c>
      <c r="M13" s="7">
        <v>2150</v>
      </c>
      <c r="N13" s="7">
        <v>2341</v>
      </c>
      <c r="O13" s="7">
        <v>11748</v>
      </c>
      <c r="P13" s="70">
        <v>21537</v>
      </c>
      <c r="Q13" s="115">
        <v>184952</v>
      </c>
      <c r="R13" s="264">
        <v>195464</v>
      </c>
      <c r="S13" s="271">
        <f t="shared" si="0"/>
        <v>-5.3779724143576312E-2</v>
      </c>
    </row>
    <row r="14" spans="1:19">
      <c r="A14" s="147" t="s">
        <v>11</v>
      </c>
      <c r="B14" s="7">
        <v>24831</v>
      </c>
      <c r="C14" s="7">
        <v>6566</v>
      </c>
      <c r="D14" s="7">
        <v>71781</v>
      </c>
      <c r="E14" s="7">
        <v>4917</v>
      </c>
      <c r="F14" s="7">
        <v>15437</v>
      </c>
      <c r="G14" s="7">
        <v>15940</v>
      </c>
      <c r="H14" s="7">
        <v>13195</v>
      </c>
      <c r="I14" s="7">
        <v>8586</v>
      </c>
      <c r="J14" s="7">
        <v>5518</v>
      </c>
      <c r="K14" s="7">
        <v>9171</v>
      </c>
      <c r="L14" s="7">
        <v>15029</v>
      </c>
      <c r="M14" s="7">
        <v>3113</v>
      </c>
      <c r="N14" s="7">
        <v>3096</v>
      </c>
      <c r="O14" s="7">
        <v>13475</v>
      </c>
      <c r="P14" s="70">
        <v>24721</v>
      </c>
      <c r="Q14" s="115">
        <v>235376</v>
      </c>
      <c r="R14" s="264">
        <v>225646</v>
      </c>
      <c r="S14" s="271">
        <f t="shared" si="0"/>
        <v>4.3120640294975317E-2</v>
      </c>
    </row>
    <row r="15" spans="1:19">
      <c r="A15" s="147" t="s">
        <v>12</v>
      </c>
      <c r="B15" s="7">
        <v>22729</v>
      </c>
      <c r="C15" s="7">
        <v>6596</v>
      </c>
      <c r="D15" s="7">
        <v>66588</v>
      </c>
      <c r="E15" s="7">
        <v>3111</v>
      </c>
      <c r="F15" s="7">
        <v>14305</v>
      </c>
      <c r="G15" s="7">
        <v>15056</v>
      </c>
      <c r="H15" s="7">
        <v>11669</v>
      </c>
      <c r="I15" s="7">
        <v>9691</v>
      </c>
      <c r="J15" s="7">
        <v>5078</v>
      </c>
      <c r="K15" s="7">
        <v>8064</v>
      </c>
      <c r="L15" s="7">
        <v>14404</v>
      </c>
      <c r="M15" s="7">
        <v>2479</v>
      </c>
      <c r="N15" s="7">
        <v>3126</v>
      </c>
      <c r="O15" s="7">
        <v>12896</v>
      </c>
      <c r="P15" s="70">
        <v>22812</v>
      </c>
      <c r="Q15" s="115">
        <v>218604</v>
      </c>
      <c r="R15" s="264">
        <v>208752</v>
      </c>
      <c r="S15" s="271">
        <f t="shared" si="0"/>
        <v>4.7194757415497814E-2</v>
      </c>
    </row>
    <row r="16" spans="1:19" ht="13.5" thickBot="1">
      <c r="A16" s="259" t="s">
        <v>13</v>
      </c>
      <c r="B16" s="67">
        <v>15688</v>
      </c>
      <c r="C16" s="67">
        <v>4658</v>
      </c>
      <c r="D16" s="67">
        <v>54002</v>
      </c>
      <c r="E16" s="67">
        <v>2621</v>
      </c>
      <c r="F16" s="67">
        <v>11714</v>
      </c>
      <c r="G16" s="67">
        <v>10034</v>
      </c>
      <c r="H16" s="67">
        <v>7763</v>
      </c>
      <c r="I16" s="67">
        <v>6827</v>
      </c>
      <c r="J16" s="67">
        <v>3387</v>
      </c>
      <c r="K16" s="67">
        <v>5697</v>
      </c>
      <c r="L16" s="67">
        <v>9630</v>
      </c>
      <c r="M16" s="67">
        <v>1810</v>
      </c>
      <c r="N16" s="67">
        <v>2306</v>
      </c>
      <c r="O16" s="67">
        <v>9200</v>
      </c>
      <c r="P16" s="183">
        <v>14904</v>
      </c>
      <c r="Q16" s="116">
        <v>160241</v>
      </c>
      <c r="R16" s="265">
        <v>173257</v>
      </c>
      <c r="S16" s="272">
        <f t="shared" si="0"/>
        <v>-7.5125391759063131E-2</v>
      </c>
    </row>
    <row r="17" spans="1:19" ht="24.75" customHeight="1" thickBot="1">
      <c r="A17" s="260" t="s">
        <v>246</v>
      </c>
      <c r="B17" s="188">
        <v>241069</v>
      </c>
      <c r="C17" s="188">
        <v>68520</v>
      </c>
      <c r="D17" s="188">
        <v>698168</v>
      </c>
      <c r="E17" s="188">
        <v>37869</v>
      </c>
      <c r="F17" s="188">
        <v>150164</v>
      </c>
      <c r="G17" s="188">
        <v>153830</v>
      </c>
      <c r="H17" s="188">
        <v>122795</v>
      </c>
      <c r="I17" s="188">
        <v>80948</v>
      </c>
      <c r="J17" s="188">
        <v>50336</v>
      </c>
      <c r="K17" s="188">
        <v>85040</v>
      </c>
      <c r="L17" s="188">
        <v>145854</v>
      </c>
      <c r="M17" s="188">
        <v>27017</v>
      </c>
      <c r="N17" s="188">
        <v>31068</v>
      </c>
      <c r="O17" s="188">
        <v>129444</v>
      </c>
      <c r="P17" s="189">
        <v>239102</v>
      </c>
      <c r="Q17" s="190">
        <v>2261224</v>
      </c>
      <c r="R17" s="266">
        <v>2187274</v>
      </c>
      <c r="S17" s="263">
        <f t="shared" si="0"/>
        <v>3.3809207259812901E-2</v>
      </c>
    </row>
    <row r="18" spans="1:19" ht="24.75" customHeight="1">
      <c r="A18" s="273" t="s">
        <v>1</v>
      </c>
      <c r="B18" s="262">
        <v>211349</v>
      </c>
      <c r="C18" s="262">
        <v>63575</v>
      </c>
      <c r="D18" s="262">
        <v>692359</v>
      </c>
      <c r="E18" s="262">
        <v>36978</v>
      </c>
      <c r="F18" s="262">
        <v>152086</v>
      </c>
      <c r="G18" s="262">
        <v>147544</v>
      </c>
      <c r="H18" s="262">
        <v>119045</v>
      </c>
      <c r="I18" s="262">
        <v>105895</v>
      </c>
      <c r="J18" s="262">
        <v>45547</v>
      </c>
      <c r="K18" s="262">
        <v>84452</v>
      </c>
      <c r="L18" s="262">
        <v>160636</v>
      </c>
      <c r="M18" s="262">
        <v>27080</v>
      </c>
      <c r="N18" s="262">
        <v>27509</v>
      </c>
      <c r="O18" s="262">
        <v>111579</v>
      </c>
      <c r="P18" s="262">
        <v>196785</v>
      </c>
      <c r="Q18" s="262">
        <v>2187274</v>
      </c>
      <c r="R18" s="419" t="s">
        <v>287</v>
      </c>
      <c r="S18" s="420"/>
    </row>
    <row r="19" spans="1:19" ht="24.75" customHeight="1" thickBot="1">
      <c r="A19" s="274" t="s">
        <v>241</v>
      </c>
      <c r="B19" s="275">
        <f>+(B17-B18)/B18</f>
        <v>0.1406204902791118</v>
      </c>
      <c r="C19" s="275">
        <f t="shared" ref="C19:Q19" si="1">+(C17-C18)/C18</f>
        <v>7.7782147070389301E-2</v>
      </c>
      <c r="D19" s="275">
        <f t="shared" si="1"/>
        <v>8.3901559739961492E-3</v>
      </c>
      <c r="E19" s="275">
        <f>+(E17-E18)/E18</f>
        <v>2.4095408080480284E-2</v>
      </c>
      <c r="F19" s="275">
        <f t="shared" si="1"/>
        <v>-1.2637586628618018E-2</v>
      </c>
      <c r="G19" s="275">
        <f t="shared" si="1"/>
        <v>4.2604240091091469E-2</v>
      </c>
      <c r="H19" s="275">
        <f t="shared" si="1"/>
        <v>3.1500693015246335E-2</v>
      </c>
      <c r="I19" s="275">
        <f t="shared" si="1"/>
        <v>-0.2355824165446905</v>
      </c>
      <c r="J19" s="275">
        <f t="shared" si="1"/>
        <v>0.10514413682569654</v>
      </c>
      <c r="K19" s="275">
        <f t="shared" si="1"/>
        <v>6.9625349310851138E-3</v>
      </c>
      <c r="L19" s="275">
        <f t="shared" si="1"/>
        <v>-9.202171368808984E-2</v>
      </c>
      <c r="M19" s="275">
        <f t="shared" si="1"/>
        <v>-2.3264401772525849E-3</v>
      </c>
      <c r="N19" s="275">
        <f t="shared" si="1"/>
        <v>0.12937584063397434</v>
      </c>
      <c r="O19" s="275">
        <f t="shared" si="1"/>
        <v>0.16011077353265399</v>
      </c>
      <c r="P19" s="275">
        <f t="shared" si="1"/>
        <v>0.21504179688492517</v>
      </c>
      <c r="Q19" s="275">
        <f t="shared" si="1"/>
        <v>3.3809207259812901E-2</v>
      </c>
      <c r="R19" s="421"/>
      <c r="S19" s="422"/>
    </row>
    <row r="24" spans="1:19">
      <c r="Q24" s="8"/>
    </row>
  </sheetData>
  <mergeCells count="2">
    <mergeCell ref="A2:S2"/>
    <mergeCell ref="R18:S19"/>
  </mergeCells>
  <phoneticPr fontId="3" type="noConversion"/>
  <printOptions horizontalCentered="1"/>
  <pageMargins left="0.78740157480314965" right="0.19685039370078741" top="0.39370078740157483" bottom="0.51181102362204722" header="0.51181102362204722" footer="0.51181102362204722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workbookViewId="0">
      <selection activeCell="F6" sqref="F6:F17"/>
    </sheetView>
  </sheetViews>
  <sheetFormatPr baseColWidth="10" defaultRowHeight="12.75"/>
  <cols>
    <col min="1" max="1" width="10.28515625" customWidth="1"/>
    <col min="2" max="2" width="12.42578125" customWidth="1"/>
    <col min="4" max="4" width="12.5703125" customWidth="1"/>
    <col min="6" max="6" width="11.42578125" customWidth="1"/>
    <col min="7" max="7" width="10.85546875" bestFit="1" customWidth="1"/>
    <col min="8" max="8" width="10.7109375" customWidth="1"/>
    <col min="9" max="9" width="11" bestFit="1" customWidth="1"/>
    <col min="10" max="10" width="12.7109375" customWidth="1"/>
    <col min="11" max="12" width="8.140625" customWidth="1"/>
  </cols>
  <sheetData>
    <row r="1" spans="1:12" ht="15.75">
      <c r="A1" s="432" t="s">
        <v>256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</row>
    <row r="2" spans="1:12" ht="13.5" thickBot="1"/>
    <row r="3" spans="1:12" ht="25.5" customHeight="1" thickBot="1">
      <c r="A3" s="449"/>
      <c r="B3" s="438" t="s">
        <v>94</v>
      </c>
      <c r="C3" s="439"/>
      <c r="D3" s="440" t="s">
        <v>99</v>
      </c>
      <c r="E3" s="441"/>
      <c r="F3" s="440" t="s">
        <v>95</v>
      </c>
      <c r="G3" s="437"/>
      <c r="H3" s="436" t="s">
        <v>96</v>
      </c>
      <c r="I3" s="437"/>
      <c r="J3" s="399" t="s">
        <v>286</v>
      </c>
      <c r="K3" s="442" t="s">
        <v>206</v>
      </c>
      <c r="L3" s="443"/>
    </row>
    <row r="4" spans="1:12" ht="51">
      <c r="A4" s="450"/>
      <c r="B4" s="384" t="s">
        <v>284</v>
      </c>
      <c r="C4" s="386" t="s">
        <v>285</v>
      </c>
      <c r="D4" s="384" t="s">
        <v>284</v>
      </c>
      <c r="E4" s="386" t="s">
        <v>285</v>
      </c>
      <c r="F4" s="385" t="s">
        <v>259</v>
      </c>
      <c r="G4" s="386" t="s">
        <v>207</v>
      </c>
      <c r="H4" s="387" t="s">
        <v>259</v>
      </c>
      <c r="I4" s="386" t="s">
        <v>97</v>
      </c>
      <c r="J4" s="388" t="s">
        <v>98</v>
      </c>
      <c r="K4" s="385" t="s">
        <v>204</v>
      </c>
      <c r="L4" s="386" t="s">
        <v>205</v>
      </c>
    </row>
    <row r="5" spans="1:12">
      <c r="A5" s="451"/>
      <c r="B5" s="389"/>
      <c r="C5" s="390"/>
      <c r="D5" s="391"/>
      <c r="E5" s="392"/>
      <c r="F5" s="393"/>
      <c r="G5" s="394"/>
      <c r="H5" s="395"/>
      <c r="I5" s="396"/>
      <c r="J5" s="397"/>
      <c r="K5" s="398"/>
      <c r="L5" s="396"/>
    </row>
    <row r="6" spans="1:12">
      <c r="A6" s="276" t="s">
        <v>2</v>
      </c>
      <c r="B6" s="244">
        <v>35469</v>
      </c>
      <c r="C6" s="279">
        <v>35030</v>
      </c>
      <c r="D6" s="244">
        <v>95450</v>
      </c>
      <c r="E6" s="70">
        <v>542115</v>
      </c>
      <c r="F6" s="429" t="s">
        <v>289</v>
      </c>
      <c r="G6" s="280">
        <v>427</v>
      </c>
      <c r="H6" s="288">
        <v>180</v>
      </c>
      <c r="I6" s="289">
        <v>306</v>
      </c>
      <c r="J6" s="292">
        <v>8</v>
      </c>
      <c r="K6" s="382">
        <v>3500</v>
      </c>
      <c r="L6" s="383">
        <v>29414</v>
      </c>
    </row>
    <row r="7" spans="1:12">
      <c r="A7" s="276" t="s">
        <v>3</v>
      </c>
      <c r="B7" s="244">
        <v>30308</v>
      </c>
      <c r="C7" s="279">
        <v>32629</v>
      </c>
      <c r="D7" s="244">
        <v>76893</v>
      </c>
      <c r="E7" s="70">
        <v>516332</v>
      </c>
      <c r="F7" s="430"/>
      <c r="G7" s="280">
        <v>430</v>
      </c>
      <c r="H7" s="288">
        <v>139</v>
      </c>
      <c r="I7" s="289">
        <v>215</v>
      </c>
      <c r="J7" s="292">
        <v>3</v>
      </c>
      <c r="K7" s="382">
        <v>3043</v>
      </c>
      <c r="L7" s="383">
        <v>23718</v>
      </c>
    </row>
    <row r="8" spans="1:12">
      <c r="A8" s="276" t="s">
        <v>4</v>
      </c>
      <c r="B8" s="244">
        <v>33628</v>
      </c>
      <c r="C8" s="279">
        <v>36134</v>
      </c>
      <c r="D8" s="244">
        <v>85060</v>
      </c>
      <c r="E8" s="70">
        <v>520663</v>
      </c>
      <c r="F8" s="430"/>
      <c r="G8" s="280">
        <v>404</v>
      </c>
      <c r="H8" s="288">
        <v>225</v>
      </c>
      <c r="I8" s="289">
        <v>386</v>
      </c>
      <c r="J8" s="292">
        <v>7</v>
      </c>
      <c r="K8" s="382">
        <v>3860</v>
      </c>
      <c r="L8" s="383">
        <v>32565</v>
      </c>
    </row>
    <row r="9" spans="1:12">
      <c r="A9" s="276" t="s">
        <v>5</v>
      </c>
      <c r="B9" s="244">
        <v>30989</v>
      </c>
      <c r="C9" s="279">
        <v>33410</v>
      </c>
      <c r="D9" s="244">
        <v>74955</v>
      </c>
      <c r="E9" s="70">
        <v>474879</v>
      </c>
      <c r="F9" s="430"/>
      <c r="G9" s="280">
        <v>445</v>
      </c>
      <c r="H9" s="288">
        <v>204</v>
      </c>
      <c r="I9" s="289">
        <v>330</v>
      </c>
      <c r="J9" s="292">
        <v>1</v>
      </c>
      <c r="K9" s="382">
        <v>3680</v>
      </c>
      <c r="L9" s="383">
        <v>26211</v>
      </c>
    </row>
    <row r="10" spans="1:12">
      <c r="A10" s="276" t="s">
        <v>6</v>
      </c>
      <c r="B10" s="244">
        <v>30071</v>
      </c>
      <c r="C10" s="279">
        <v>32195</v>
      </c>
      <c r="D10" s="244">
        <v>72092</v>
      </c>
      <c r="E10" s="70">
        <v>411258</v>
      </c>
      <c r="F10" s="430"/>
      <c r="G10" s="280">
        <v>401</v>
      </c>
      <c r="H10" s="288">
        <v>185</v>
      </c>
      <c r="I10" s="289">
        <v>307</v>
      </c>
      <c r="J10" s="292">
        <v>2</v>
      </c>
      <c r="K10" s="382">
        <v>3594</v>
      </c>
      <c r="L10" s="383">
        <v>23405</v>
      </c>
    </row>
    <row r="11" spans="1:12">
      <c r="A11" s="276" t="s">
        <v>7</v>
      </c>
      <c r="B11" s="244">
        <v>24430</v>
      </c>
      <c r="C11" s="279">
        <v>27909</v>
      </c>
      <c r="D11" s="244">
        <v>57099</v>
      </c>
      <c r="E11" s="70">
        <v>368055</v>
      </c>
      <c r="F11" s="430"/>
      <c r="G11" s="280">
        <v>413</v>
      </c>
      <c r="H11" s="288">
        <v>142</v>
      </c>
      <c r="I11" s="289">
        <v>231</v>
      </c>
      <c r="J11" s="292">
        <v>4</v>
      </c>
      <c r="K11" s="382">
        <v>3446</v>
      </c>
      <c r="L11" s="383">
        <v>21510</v>
      </c>
    </row>
    <row r="12" spans="1:12">
      <c r="A12" s="276" t="s">
        <v>8</v>
      </c>
      <c r="B12" s="244">
        <v>21365</v>
      </c>
      <c r="C12" s="279">
        <v>23080</v>
      </c>
      <c r="D12" s="244">
        <v>59309</v>
      </c>
      <c r="E12" s="70">
        <v>348979</v>
      </c>
      <c r="F12" s="430"/>
      <c r="G12" s="280">
        <v>412</v>
      </c>
      <c r="H12" s="288">
        <v>145</v>
      </c>
      <c r="I12" s="289">
        <v>236</v>
      </c>
      <c r="J12" s="292">
        <v>6</v>
      </c>
      <c r="K12" s="382">
        <v>3068</v>
      </c>
      <c r="L12" s="383">
        <v>17381</v>
      </c>
    </row>
    <row r="13" spans="1:12">
      <c r="A13" s="276" t="s">
        <v>9</v>
      </c>
      <c r="B13" s="244">
        <v>19634</v>
      </c>
      <c r="C13" s="279">
        <v>20612</v>
      </c>
      <c r="D13" s="244">
        <v>60754</v>
      </c>
      <c r="E13" s="70">
        <v>280448</v>
      </c>
      <c r="F13" s="430"/>
      <c r="G13" s="280">
        <v>358</v>
      </c>
      <c r="H13" s="288">
        <v>135</v>
      </c>
      <c r="I13" s="289">
        <v>243</v>
      </c>
      <c r="J13" s="292">
        <v>15</v>
      </c>
      <c r="K13" s="382">
        <v>2714</v>
      </c>
      <c r="L13" s="383">
        <v>16376</v>
      </c>
    </row>
    <row r="14" spans="1:12">
      <c r="A14" s="276" t="s">
        <v>10</v>
      </c>
      <c r="B14" s="244">
        <v>25758</v>
      </c>
      <c r="C14" s="279">
        <v>30639</v>
      </c>
      <c r="D14" s="244">
        <v>67374</v>
      </c>
      <c r="E14" s="70">
        <v>435724</v>
      </c>
      <c r="F14" s="430"/>
      <c r="G14" s="280">
        <v>452</v>
      </c>
      <c r="H14" s="288">
        <v>160</v>
      </c>
      <c r="I14" s="289">
        <v>269</v>
      </c>
      <c r="J14" s="292">
        <v>13</v>
      </c>
      <c r="K14" s="382">
        <v>3183</v>
      </c>
      <c r="L14" s="383">
        <v>22055</v>
      </c>
    </row>
    <row r="15" spans="1:12">
      <c r="A15" s="276" t="s">
        <v>11</v>
      </c>
      <c r="B15" s="244">
        <v>31888</v>
      </c>
      <c r="C15" s="279">
        <v>36550</v>
      </c>
      <c r="D15" s="244">
        <v>83062</v>
      </c>
      <c r="E15" s="70">
        <v>543170</v>
      </c>
      <c r="F15" s="430"/>
      <c r="G15" s="280">
        <v>452</v>
      </c>
      <c r="H15" s="288">
        <v>192</v>
      </c>
      <c r="I15" s="289">
        <v>320</v>
      </c>
      <c r="J15" s="292">
        <v>20</v>
      </c>
      <c r="K15" s="382">
        <v>4362</v>
      </c>
      <c r="L15" s="383">
        <v>24999</v>
      </c>
    </row>
    <row r="16" spans="1:12">
      <c r="A16" s="276" t="s">
        <v>12</v>
      </c>
      <c r="B16" s="244">
        <v>29820</v>
      </c>
      <c r="C16" s="279">
        <v>35886</v>
      </c>
      <c r="D16" s="244">
        <v>73663</v>
      </c>
      <c r="E16" s="70">
        <v>505015</v>
      </c>
      <c r="F16" s="430"/>
      <c r="G16" s="280">
        <v>522</v>
      </c>
      <c r="H16" s="288">
        <v>209</v>
      </c>
      <c r="I16" s="289">
        <v>341</v>
      </c>
      <c r="J16" s="292">
        <v>23</v>
      </c>
      <c r="K16" s="382">
        <v>3525</v>
      </c>
      <c r="L16" s="383">
        <v>22620</v>
      </c>
    </row>
    <row r="17" spans="1:12" ht="13.5" thickBot="1">
      <c r="A17" s="293" t="s">
        <v>257</v>
      </c>
      <c r="B17" s="294">
        <v>4082</v>
      </c>
      <c r="C17" s="295">
        <v>7455</v>
      </c>
      <c r="D17" s="294">
        <v>10672</v>
      </c>
      <c r="E17" s="296">
        <v>69861</v>
      </c>
      <c r="F17" s="431"/>
      <c r="G17" s="287">
        <v>316</v>
      </c>
      <c r="H17" s="290">
        <v>236</v>
      </c>
      <c r="I17" s="291">
        <v>406</v>
      </c>
      <c r="J17" s="292">
        <v>12</v>
      </c>
      <c r="K17" s="382">
        <v>3692</v>
      </c>
      <c r="L17" s="383">
        <v>24844</v>
      </c>
    </row>
    <row r="18" spans="1:12" ht="15.75" customHeight="1" thickBot="1">
      <c r="A18" s="68" t="s">
        <v>23</v>
      </c>
      <c r="B18" s="277">
        <v>317442</v>
      </c>
      <c r="C18" s="278">
        <v>351529</v>
      </c>
      <c r="D18" s="277">
        <v>816383</v>
      </c>
      <c r="E18" s="286">
        <v>5016499</v>
      </c>
      <c r="F18" s="425" t="s">
        <v>288</v>
      </c>
      <c r="G18" s="427">
        <v>5032</v>
      </c>
      <c r="H18" s="423" t="s">
        <v>260</v>
      </c>
      <c r="I18" s="427">
        <f>SUM(I6:I17)</f>
        <v>3590</v>
      </c>
      <c r="J18" s="444">
        <f>SUM(J6:J17)</f>
        <v>114</v>
      </c>
      <c r="K18" s="446">
        <v>41667</v>
      </c>
      <c r="L18" s="448">
        <v>285098</v>
      </c>
    </row>
    <row r="19" spans="1:12" ht="42" customHeight="1" thickBot="1">
      <c r="A19" s="82" t="s">
        <v>152</v>
      </c>
      <c r="B19" s="433">
        <f>B18+C18</f>
        <v>668971</v>
      </c>
      <c r="C19" s="434"/>
      <c r="D19" s="433">
        <f>D18+E18</f>
        <v>5832882</v>
      </c>
      <c r="E19" s="435"/>
      <c r="F19" s="426"/>
      <c r="G19" s="428"/>
      <c r="H19" s="424"/>
      <c r="I19" s="428"/>
      <c r="J19" s="445"/>
      <c r="K19" s="447"/>
      <c r="L19" s="428"/>
    </row>
    <row r="21" spans="1:12">
      <c r="A21" s="17" t="s">
        <v>258</v>
      </c>
    </row>
  </sheetData>
  <mergeCells count="17">
    <mergeCell ref="A1:K1"/>
    <mergeCell ref="B19:C19"/>
    <mergeCell ref="D19:E19"/>
    <mergeCell ref="H3:I3"/>
    <mergeCell ref="B3:C3"/>
    <mergeCell ref="D3:E3"/>
    <mergeCell ref="F3:G3"/>
    <mergeCell ref="K3:L3"/>
    <mergeCell ref="J18:J19"/>
    <mergeCell ref="K18:K19"/>
    <mergeCell ref="L18:L19"/>
    <mergeCell ref="A3:A5"/>
    <mergeCell ref="H18:H19"/>
    <mergeCell ref="F18:F19"/>
    <mergeCell ref="G18:G19"/>
    <mergeCell ref="I18:I19"/>
    <mergeCell ref="F6:F17"/>
  </mergeCells>
  <phoneticPr fontId="0" type="noConversion"/>
  <hyperlinks>
    <hyperlink ref="J3" r:id="rId1"/>
  </hyperlinks>
  <printOptions horizontalCentered="1"/>
  <pageMargins left="0.78740157480314965" right="0.59055118110236227" top="0.98425196850393704" bottom="0.98425196850393704" header="0.51181102362204722" footer="0.19685039370078741"/>
  <pageSetup paperSize="9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4"/>
  <sheetViews>
    <sheetView zoomScaleNormal="100" workbookViewId="0">
      <selection activeCell="J7" sqref="J7"/>
    </sheetView>
  </sheetViews>
  <sheetFormatPr baseColWidth="10" defaultRowHeight="12.75"/>
  <cols>
    <col min="1" max="1" width="13.42578125" customWidth="1"/>
    <col min="2" max="16" width="6.85546875" customWidth="1"/>
    <col min="17" max="17" width="12" customWidth="1"/>
  </cols>
  <sheetData>
    <row r="1" spans="1:18" ht="15.75">
      <c r="A1" s="418" t="s">
        <v>249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</row>
    <row r="2" spans="1:18" ht="13.5" thickBot="1"/>
    <row r="3" spans="1:18" ht="69" customHeight="1">
      <c r="A3" s="136"/>
      <c r="B3" s="137" t="s">
        <v>199</v>
      </c>
      <c r="C3" s="137" t="s">
        <v>198</v>
      </c>
      <c r="D3" s="137" t="s">
        <v>14</v>
      </c>
      <c r="E3" s="137" t="s">
        <v>61</v>
      </c>
      <c r="F3" s="137" t="s">
        <v>119</v>
      </c>
      <c r="G3" s="137" t="s">
        <v>191</v>
      </c>
      <c r="H3" s="137" t="s">
        <v>17</v>
      </c>
      <c r="I3" s="137" t="s">
        <v>197</v>
      </c>
      <c r="J3" s="137" t="s">
        <v>196</v>
      </c>
      <c r="K3" s="137" t="s">
        <v>195</v>
      </c>
      <c r="L3" s="137" t="s">
        <v>194</v>
      </c>
      <c r="M3" s="137" t="s">
        <v>21</v>
      </c>
      <c r="N3" s="137" t="s">
        <v>22</v>
      </c>
      <c r="O3" s="137" t="s">
        <v>193</v>
      </c>
      <c r="P3" s="180" t="s">
        <v>192</v>
      </c>
      <c r="Q3" s="181" t="s">
        <v>23</v>
      </c>
    </row>
    <row r="4" spans="1:18">
      <c r="A4" s="83" t="s">
        <v>2</v>
      </c>
      <c r="B4" s="7">
        <v>411</v>
      </c>
      <c r="C4" s="7">
        <v>182</v>
      </c>
      <c r="D4" s="7">
        <v>2502</v>
      </c>
      <c r="E4" s="7">
        <v>38</v>
      </c>
      <c r="F4" s="7">
        <v>527</v>
      </c>
      <c r="G4" s="7">
        <v>350</v>
      </c>
      <c r="H4" s="7">
        <v>261</v>
      </c>
      <c r="I4" s="7">
        <v>261</v>
      </c>
      <c r="J4" s="7">
        <v>109</v>
      </c>
      <c r="K4" s="7">
        <v>212</v>
      </c>
      <c r="L4" s="7">
        <v>545</v>
      </c>
      <c r="M4" s="7">
        <v>55</v>
      </c>
      <c r="N4" s="7">
        <v>83</v>
      </c>
      <c r="O4" s="7">
        <v>328</v>
      </c>
      <c r="P4" s="70">
        <v>540</v>
      </c>
      <c r="Q4" s="115">
        <v>6414</v>
      </c>
      <c r="R4" s="8"/>
    </row>
    <row r="5" spans="1:18">
      <c r="A5" s="83" t="s">
        <v>3</v>
      </c>
      <c r="B5" s="7">
        <v>528</v>
      </c>
      <c r="C5" s="7">
        <v>201</v>
      </c>
      <c r="D5" s="7">
        <v>2535</v>
      </c>
      <c r="E5" s="7">
        <v>27</v>
      </c>
      <c r="F5" s="7">
        <v>512</v>
      </c>
      <c r="G5" s="7">
        <v>400</v>
      </c>
      <c r="H5" s="7">
        <v>247</v>
      </c>
      <c r="I5" s="7">
        <v>237</v>
      </c>
      <c r="J5" s="7">
        <v>134</v>
      </c>
      <c r="K5" s="7">
        <v>1006</v>
      </c>
      <c r="L5" s="7">
        <v>635</v>
      </c>
      <c r="M5" s="7">
        <v>64</v>
      </c>
      <c r="N5" s="7">
        <v>78</v>
      </c>
      <c r="O5" s="7">
        <v>328</v>
      </c>
      <c r="P5" s="70">
        <v>534</v>
      </c>
      <c r="Q5" s="115">
        <v>7475</v>
      </c>
      <c r="R5" s="8"/>
    </row>
    <row r="6" spans="1:18">
      <c r="A6" s="83" t="s">
        <v>4</v>
      </c>
      <c r="B6" s="7">
        <v>680</v>
      </c>
      <c r="C6" s="7">
        <v>154</v>
      </c>
      <c r="D6" s="7">
        <v>2255</v>
      </c>
      <c r="E6" s="7">
        <v>21</v>
      </c>
      <c r="F6" s="7">
        <v>464</v>
      </c>
      <c r="G6" s="7">
        <v>374</v>
      </c>
      <c r="H6" s="7">
        <v>249</v>
      </c>
      <c r="I6" s="7">
        <v>216</v>
      </c>
      <c r="J6" s="7">
        <v>124</v>
      </c>
      <c r="K6" s="7">
        <v>422</v>
      </c>
      <c r="L6" s="7">
        <v>517</v>
      </c>
      <c r="M6" s="7">
        <v>59</v>
      </c>
      <c r="N6" s="7">
        <v>57</v>
      </c>
      <c r="O6" s="7">
        <v>320</v>
      </c>
      <c r="P6" s="70">
        <v>533</v>
      </c>
      <c r="Q6" s="115">
        <v>6452</v>
      </c>
      <c r="R6" s="8"/>
    </row>
    <row r="7" spans="1:18">
      <c r="A7" s="83" t="s">
        <v>5</v>
      </c>
      <c r="B7" s="7">
        <v>536</v>
      </c>
      <c r="C7" s="7">
        <v>129</v>
      </c>
      <c r="D7" s="7">
        <v>1745</v>
      </c>
      <c r="E7" s="7">
        <v>14</v>
      </c>
      <c r="F7" s="7">
        <v>317</v>
      </c>
      <c r="G7" s="7">
        <v>266</v>
      </c>
      <c r="H7" s="7">
        <v>241</v>
      </c>
      <c r="I7" s="7">
        <v>197</v>
      </c>
      <c r="J7" s="7">
        <v>130</v>
      </c>
      <c r="K7" s="7">
        <v>273</v>
      </c>
      <c r="L7" s="7">
        <v>488</v>
      </c>
      <c r="M7" s="7">
        <v>49</v>
      </c>
      <c r="N7" s="7">
        <v>57</v>
      </c>
      <c r="O7" s="7">
        <v>269</v>
      </c>
      <c r="P7" s="70">
        <v>421</v>
      </c>
      <c r="Q7" s="115">
        <v>5142</v>
      </c>
      <c r="R7" s="8"/>
    </row>
    <row r="8" spans="1:18">
      <c r="A8" s="83" t="s">
        <v>6</v>
      </c>
      <c r="B8" s="7">
        <v>350</v>
      </c>
      <c r="C8" s="7">
        <v>89</v>
      </c>
      <c r="D8" s="7">
        <v>1315</v>
      </c>
      <c r="E8" s="7">
        <v>9</v>
      </c>
      <c r="F8" s="7">
        <v>221</v>
      </c>
      <c r="G8" s="7">
        <v>203</v>
      </c>
      <c r="H8" s="7">
        <v>170</v>
      </c>
      <c r="I8" s="7">
        <v>151</v>
      </c>
      <c r="J8" s="7">
        <v>112</v>
      </c>
      <c r="K8" s="7">
        <v>125</v>
      </c>
      <c r="L8" s="7">
        <v>351</v>
      </c>
      <c r="M8" s="7">
        <v>72</v>
      </c>
      <c r="N8" s="7">
        <v>47</v>
      </c>
      <c r="O8" s="7">
        <v>202</v>
      </c>
      <c r="P8" s="70">
        <v>342</v>
      </c>
      <c r="Q8" s="115">
        <v>3761</v>
      </c>
      <c r="R8" s="8"/>
    </row>
    <row r="9" spans="1:18">
      <c r="A9" s="83" t="s">
        <v>7</v>
      </c>
      <c r="B9" s="7">
        <v>284</v>
      </c>
      <c r="C9" s="7">
        <v>73</v>
      </c>
      <c r="D9" s="7">
        <v>1186</v>
      </c>
      <c r="E9" s="7">
        <v>17</v>
      </c>
      <c r="F9" s="7">
        <v>250</v>
      </c>
      <c r="G9" s="7">
        <v>188</v>
      </c>
      <c r="H9" s="7">
        <v>225</v>
      </c>
      <c r="I9" s="7">
        <v>134</v>
      </c>
      <c r="J9" s="7">
        <v>83</v>
      </c>
      <c r="K9" s="7">
        <v>95</v>
      </c>
      <c r="L9" s="7">
        <v>298</v>
      </c>
      <c r="M9" s="7">
        <v>59</v>
      </c>
      <c r="N9" s="7">
        <v>57</v>
      </c>
      <c r="O9" s="7">
        <v>196</v>
      </c>
      <c r="P9" s="70">
        <v>271</v>
      </c>
      <c r="Q9" s="115">
        <v>3416</v>
      </c>
      <c r="R9" s="8"/>
    </row>
    <row r="10" spans="1:18">
      <c r="A10" s="83" t="s">
        <v>8</v>
      </c>
      <c r="B10" s="7">
        <v>207</v>
      </c>
      <c r="C10" s="7">
        <v>69</v>
      </c>
      <c r="D10" s="7">
        <v>1232</v>
      </c>
      <c r="E10" s="7">
        <v>21</v>
      </c>
      <c r="F10" s="7">
        <v>279</v>
      </c>
      <c r="G10" s="7">
        <v>194</v>
      </c>
      <c r="H10" s="7">
        <v>130</v>
      </c>
      <c r="I10" s="7">
        <v>70</v>
      </c>
      <c r="J10" s="7">
        <v>62</v>
      </c>
      <c r="K10" s="7">
        <v>83</v>
      </c>
      <c r="L10" s="7">
        <v>199</v>
      </c>
      <c r="M10" s="7">
        <v>44</v>
      </c>
      <c r="N10" s="7">
        <v>41</v>
      </c>
      <c r="O10" s="7">
        <v>186</v>
      </c>
      <c r="P10" s="70">
        <v>126</v>
      </c>
      <c r="Q10" s="115">
        <v>3277</v>
      </c>
      <c r="R10" s="8"/>
    </row>
    <row r="11" spans="1:18">
      <c r="A11" s="83" t="s">
        <v>9</v>
      </c>
      <c r="B11" s="7">
        <v>296</v>
      </c>
      <c r="C11" s="7">
        <v>67</v>
      </c>
      <c r="D11" s="7">
        <v>1360</v>
      </c>
      <c r="E11" s="7">
        <v>18</v>
      </c>
      <c r="F11" s="7">
        <v>185</v>
      </c>
      <c r="G11" s="7">
        <v>227</v>
      </c>
      <c r="H11" s="7">
        <v>103</v>
      </c>
      <c r="I11" s="7">
        <v>111</v>
      </c>
      <c r="J11" s="7">
        <v>44</v>
      </c>
      <c r="K11" s="7">
        <v>62</v>
      </c>
      <c r="L11" s="7">
        <v>73</v>
      </c>
      <c r="M11" s="7">
        <v>19</v>
      </c>
      <c r="N11" s="7">
        <v>23</v>
      </c>
      <c r="O11" s="7">
        <v>46</v>
      </c>
      <c r="P11" s="70">
        <v>293</v>
      </c>
      <c r="Q11" s="115">
        <v>2929</v>
      </c>
      <c r="R11" s="8"/>
    </row>
    <row r="12" spans="1:18">
      <c r="A12" s="83" t="s">
        <v>10</v>
      </c>
      <c r="B12" s="7">
        <v>552</v>
      </c>
      <c r="C12" s="7">
        <v>286</v>
      </c>
      <c r="D12" s="7">
        <v>2703</v>
      </c>
      <c r="E12" s="7">
        <v>207</v>
      </c>
      <c r="F12" s="7">
        <v>677</v>
      </c>
      <c r="G12" s="7">
        <v>526</v>
      </c>
      <c r="H12" s="7">
        <v>284</v>
      </c>
      <c r="I12" s="7">
        <v>187</v>
      </c>
      <c r="J12" s="7">
        <v>198</v>
      </c>
      <c r="K12" s="7">
        <v>212</v>
      </c>
      <c r="L12" s="7">
        <v>608</v>
      </c>
      <c r="M12" s="7">
        <v>100</v>
      </c>
      <c r="N12" s="7">
        <v>132</v>
      </c>
      <c r="O12" s="7">
        <v>407</v>
      </c>
      <c r="P12" s="70">
        <v>687</v>
      </c>
      <c r="Q12" s="115">
        <v>7767</v>
      </c>
      <c r="R12" s="8"/>
    </row>
    <row r="13" spans="1:18">
      <c r="A13" s="83" t="s">
        <v>11</v>
      </c>
      <c r="B13" s="7">
        <v>607</v>
      </c>
      <c r="C13" s="7">
        <v>221</v>
      </c>
      <c r="D13" s="7">
        <v>3135</v>
      </c>
      <c r="E13" s="7">
        <v>75</v>
      </c>
      <c r="F13" s="7">
        <v>646</v>
      </c>
      <c r="G13" s="7">
        <v>536</v>
      </c>
      <c r="H13" s="7">
        <v>364</v>
      </c>
      <c r="I13" s="7">
        <v>347</v>
      </c>
      <c r="J13" s="7">
        <v>171</v>
      </c>
      <c r="K13" s="7">
        <v>204</v>
      </c>
      <c r="L13" s="7">
        <v>685</v>
      </c>
      <c r="M13" s="7">
        <v>85</v>
      </c>
      <c r="N13" s="7">
        <v>79</v>
      </c>
      <c r="O13" s="7">
        <v>434</v>
      </c>
      <c r="P13" s="70">
        <v>765</v>
      </c>
      <c r="Q13" s="115">
        <v>8366</v>
      </c>
      <c r="R13" s="8"/>
    </row>
    <row r="14" spans="1:18">
      <c r="A14" s="83" t="s">
        <v>12</v>
      </c>
      <c r="B14" s="7">
        <v>478</v>
      </c>
      <c r="C14" s="7">
        <v>160</v>
      </c>
      <c r="D14" s="7">
        <v>2601</v>
      </c>
      <c r="E14" s="7">
        <v>66</v>
      </c>
      <c r="F14" s="7">
        <v>552</v>
      </c>
      <c r="G14" s="7">
        <v>381</v>
      </c>
      <c r="H14" s="7">
        <v>242</v>
      </c>
      <c r="I14" s="7">
        <v>261</v>
      </c>
      <c r="J14" s="7">
        <v>164</v>
      </c>
      <c r="K14" s="7">
        <v>145</v>
      </c>
      <c r="L14" s="7">
        <v>566</v>
      </c>
      <c r="M14" s="7">
        <v>48</v>
      </c>
      <c r="N14" s="7">
        <v>79</v>
      </c>
      <c r="O14" s="7">
        <v>321</v>
      </c>
      <c r="P14" s="70">
        <v>545</v>
      </c>
      <c r="Q14" s="115">
        <v>6610</v>
      </c>
      <c r="R14" s="8"/>
    </row>
    <row r="15" spans="1:18" ht="13.5" thickBot="1">
      <c r="A15" s="182" t="s">
        <v>13</v>
      </c>
      <c r="B15" s="67">
        <v>258</v>
      </c>
      <c r="C15" s="67">
        <v>101</v>
      </c>
      <c r="D15" s="67">
        <v>1694</v>
      </c>
      <c r="E15" s="67">
        <v>15</v>
      </c>
      <c r="F15" s="67">
        <v>356</v>
      </c>
      <c r="G15" s="67">
        <v>215</v>
      </c>
      <c r="H15" s="67">
        <v>170</v>
      </c>
      <c r="I15" s="67">
        <v>165</v>
      </c>
      <c r="J15" s="67">
        <v>98</v>
      </c>
      <c r="K15" s="67">
        <v>79</v>
      </c>
      <c r="L15" s="67">
        <v>375</v>
      </c>
      <c r="M15" s="67">
        <v>33</v>
      </c>
      <c r="N15" s="67">
        <v>51</v>
      </c>
      <c r="O15" s="67">
        <v>195</v>
      </c>
      <c r="P15" s="183">
        <v>347</v>
      </c>
      <c r="Q15" s="116">
        <v>4152</v>
      </c>
      <c r="R15" s="8"/>
    </row>
    <row r="16" spans="1:18" ht="13.5" thickBot="1">
      <c r="A16" s="184" t="s">
        <v>251</v>
      </c>
      <c r="B16" s="113">
        <v>4263</v>
      </c>
      <c r="C16" s="113">
        <v>1433</v>
      </c>
      <c r="D16" s="113">
        <v>20602</v>
      </c>
      <c r="E16" s="113">
        <v>432</v>
      </c>
      <c r="F16" s="113">
        <v>4250</v>
      </c>
      <c r="G16" s="113">
        <v>3132</v>
      </c>
      <c r="H16" s="113">
        <v>2030</v>
      </c>
      <c r="I16" s="113">
        <v>1889</v>
      </c>
      <c r="J16" s="113">
        <v>1181</v>
      </c>
      <c r="K16" s="113">
        <v>2185</v>
      </c>
      <c r="L16" s="113">
        <v>4419</v>
      </c>
      <c r="M16" s="113">
        <v>569</v>
      </c>
      <c r="N16" s="113">
        <v>591</v>
      </c>
      <c r="O16" s="113">
        <v>2705</v>
      </c>
      <c r="P16" s="114">
        <v>4517</v>
      </c>
      <c r="Q16" s="117">
        <v>54211</v>
      </c>
      <c r="R16" s="8"/>
    </row>
    <row r="17" spans="1:18">
      <c r="A17" s="185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8"/>
    </row>
    <row r="19" spans="1:18" ht="18" customHeight="1">
      <c r="A19" s="452" t="s">
        <v>250</v>
      </c>
      <c r="B19" s="452"/>
      <c r="C19" s="452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452"/>
      <c r="P19" s="452"/>
      <c r="Q19" s="452"/>
    </row>
    <row r="20" spans="1:18" ht="7.5" customHeight="1" thickBot="1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</row>
    <row r="21" spans="1:18" ht="69" customHeight="1">
      <c r="A21" s="136"/>
      <c r="B21" s="137" t="s">
        <v>199</v>
      </c>
      <c r="C21" s="137" t="s">
        <v>198</v>
      </c>
      <c r="D21" s="137" t="s">
        <v>14</v>
      </c>
      <c r="E21" s="137" t="s">
        <v>61</v>
      </c>
      <c r="F21" s="137" t="s">
        <v>119</v>
      </c>
      <c r="G21" s="137" t="s">
        <v>191</v>
      </c>
      <c r="H21" s="137" t="s">
        <v>17</v>
      </c>
      <c r="I21" s="137" t="s">
        <v>197</v>
      </c>
      <c r="J21" s="137" t="s">
        <v>196</v>
      </c>
      <c r="K21" s="137" t="s">
        <v>195</v>
      </c>
      <c r="L21" s="137" t="s">
        <v>194</v>
      </c>
      <c r="M21" s="137" t="s">
        <v>21</v>
      </c>
      <c r="N21" s="137" t="s">
        <v>22</v>
      </c>
      <c r="O21" s="137" t="s">
        <v>193</v>
      </c>
      <c r="P21" s="180" t="s">
        <v>192</v>
      </c>
      <c r="Q21" s="181" t="s">
        <v>153</v>
      </c>
    </row>
    <row r="22" spans="1:18">
      <c r="A22" s="83" t="s">
        <v>2</v>
      </c>
      <c r="B22" s="7">
        <v>2069</v>
      </c>
      <c r="C22" s="7">
        <v>729</v>
      </c>
      <c r="D22" s="7">
        <v>7707</v>
      </c>
      <c r="E22" s="7">
        <v>130</v>
      </c>
      <c r="F22" s="7">
        <v>2801</v>
      </c>
      <c r="G22" s="7">
        <v>1453</v>
      </c>
      <c r="H22" s="7">
        <v>1221</v>
      </c>
      <c r="I22" s="7">
        <v>1168</v>
      </c>
      <c r="J22" s="7">
        <v>583</v>
      </c>
      <c r="K22" s="7">
        <v>979</v>
      </c>
      <c r="L22" s="7">
        <v>1579</v>
      </c>
      <c r="M22" s="7">
        <v>302</v>
      </c>
      <c r="N22" s="7">
        <v>349</v>
      </c>
      <c r="O22" s="7">
        <v>1314</v>
      </c>
      <c r="P22" s="70">
        <v>2154</v>
      </c>
      <c r="Q22" s="115">
        <v>20949</v>
      </c>
    </row>
    <row r="23" spans="1:18">
      <c r="A23" s="83" t="s">
        <v>3</v>
      </c>
      <c r="B23" s="7">
        <v>2056</v>
      </c>
      <c r="C23" s="7">
        <v>773</v>
      </c>
      <c r="D23" s="7">
        <v>7947</v>
      </c>
      <c r="E23" s="7">
        <v>99</v>
      </c>
      <c r="F23" s="7">
        <v>2880</v>
      </c>
      <c r="G23" s="7">
        <v>1554</v>
      </c>
      <c r="H23" s="7">
        <v>1200</v>
      </c>
      <c r="I23" s="7">
        <v>1181</v>
      </c>
      <c r="J23" s="7">
        <v>609</v>
      </c>
      <c r="K23" s="7">
        <v>1015</v>
      </c>
      <c r="L23" s="7">
        <v>1630</v>
      </c>
      <c r="M23" s="7">
        <v>292</v>
      </c>
      <c r="N23" s="7">
        <v>352</v>
      </c>
      <c r="O23" s="7">
        <v>1315</v>
      </c>
      <c r="P23" s="70">
        <v>2234</v>
      </c>
      <c r="Q23" s="115">
        <v>21468</v>
      </c>
    </row>
    <row r="24" spans="1:18">
      <c r="A24" s="83" t="s">
        <v>4</v>
      </c>
      <c r="B24" s="7">
        <v>2183</v>
      </c>
      <c r="C24" s="7">
        <v>756</v>
      </c>
      <c r="D24" s="7">
        <v>7936</v>
      </c>
      <c r="E24" s="7">
        <v>107</v>
      </c>
      <c r="F24" s="7">
        <v>2678</v>
      </c>
      <c r="G24" s="7">
        <v>1543</v>
      </c>
      <c r="H24" s="7">
        <v>1215</v>
      </c>
      <c r="I24" s="7">
        <v>1181</v>
      </c>
      <c r="J24" s="7">
        <v>610</v>
      </c>
      <c r="K24" s="7">
        <v>990</v>
      </c>
      <c r="L24" s="7">
        <v>1644</v>
      </c>
      <c r="M24" s="7">
        <v>290</v>
      </c>
      <c r="N24" s="7">
        <v>380</v>
      </c>
      <c r="O24" s="7">
        <v>1346</v>
      </c>
      <c r="P24" s="70">
        <v>2272</v>
      </c>
      <c r="Q24" s="115">
        <v>21474</v>
      </c>
    </row>
    <row r="25" spans="1:18">
      <c r="A25" s="83" t="s">
        <v>5</v>
      </c>
      <c r="B25" s="7">
        <v>2154</v>
      </c>
      <c r="C25" s="7">
        <v>750</v>
      </c>
      <c r="D25" s="7">
        <v>7644</v>
      </c>
      <c r="E25" s="7">
        <v>93</v>
      </c>
      <c r="F25" s="7">
        <v>2636</v>
      </c>
      <c r="G25" s="7">
        <v>1472</v>
      </c>
      <c r="H25" s="7">
        <v>1154</v>
      </c>
      <c r="I25" s="7">
        <v>1122</v>
      </c>
      <c r="J25" s="7">
        <v>559</v>
      </c>
      <c r="K25" s="7">
        <v>960</v>
      </c>
      <c r="L25" s="7">
        <v>1568</v>
      </c>
      <c r="M25" s="7">
        <v>296</v>
      </c>
      <c r="N25" s="7">
        <v>371</v>
      </c>
      <c r="O25" s="7">
        <v>1313</v>
      </c>
      <c r="P25" s="70">
        <v>2225</v>
      </c>
      <c r="Q25" s="115">
        <v>20713</v>
      </c>
    </row>
    <row r="26" spans="1:18">
      <c r="A26" s="83" t="s">
        <v>6</v>
      </c>
      <c r="B26" s="7">
        <v>1966</v>
      </c>
      <c r="C26" s="7">
        <v>666</v>
      </c>
      <c r="D26" s="7">
        <v>6598</v>
      </c>
      <c r="E26" s="7">
        <v>70</v>
      </c>
      <c r="F26" s="7">
        <v>2270</v>
      </c>
      <c r="G26" s="7">
        <v>1351</v>
      </c>
      <c r="H26" s="7">
        <v>1066</v>
      </c>
      <c r="I26" s="7">
        <v>1040</v>
      </c>
      <c r="J26" s="7">
        <v>525</v>
      </c>
      <c r="K26" s="7">
        <v>865</v>
      </c>
      <c r="L26" s="7">
        <v>1421</v>
      </c>
      <c r="M26" s="7">
        <v>283</v>
      </c>
      <c r="N26" s="7">
        <v>341</v>
      </c>
      <c r="O26" s="7">
        <v>1213</v>
      </c>
      <c r="P26" s="70">
        <v>2071</v>
      </c>
      <c r="Q26" s="115">
        <v>18704</v>
      </c>
    </row>
    <row r="27" spans="1:18">
      <c r="A27" s="83" t="s">
        <v>7</v>
      </c>
      <c r="B27" s="7">
        <v>1973</v>
      </c>
      <c r="C27" s="7">
        <v>691</v>
      </c>
      <c r="D27" s="7">
        <v>6328</v>
      </c>
      <c r="E27" s="7">
        <v>42</v>
      </c>
      <c r="F27" s="7">
        <v>2071</v>
      </c>
      <c r="G27" s="7">
        <v>1290</v>
      </c>
      <c r="H27" s="7">
        <v>1015</v>
      </c>
      <c r="I27" s="7">
        <v>753</v>
      </c>
      <c r="J27" s="7">
        <v>504</v>
      </c>
      <c r="K27" s="7">
        <v>871</v>
      </c>
      <c r="L27" s="7">
        <v>1348</v>
      </c>
      <c r="M27" s="7">
        <v>278</v>
      </c>
      <c r="N27" s="7">
        <v>336</v>
      </c>
      <c r="O27" s="7">
        <v>1177</v>
      </c>
      <c r="P27" s="70">
        <v>2005</v>
      </c>
      <c r="Q27" s="115">
        <v>17788</v>
      </c>
    </row>
    <row r="28" spans="1:18">
      <c r="A28" s="83" t="s">
        <v>8</v>
      </c>
      <c r="B28" s="7">
        <v>1317</v>
      </c>
      <c r="C28" s="7">
        <v>639</v>
      </c>
      <c r="D28" s="7">
        <v>6211</v>
      </c>
      <c r="E28" s="7">
        <v>48</v>
      </c>
      <c r="F28" s="7">
        <v>1924</v>
      </c>
      <c r="G28" s="7">
        <v>1155</v>
      </c>
      <c r="H28" s="7">
        <v>898</v>
      </c>
      <c r="I28" s="7">
        <v>72</v>
      </c>
      <c r="J28" s="7">
        <v>423</v>
      </c>
      <c r="K28" s="7">
        <v>798</v>
      </c>
      <c r="L28" s="7">
        <v>838</v>
      </c>
      <c r="M28" s="7">
        <v>254</v>
      </c>
      <c r="N28" s="7">
        <v>301</v>
      </c>
      <c r="O28" s="7">
        <v>1089</v>
      </c>
      <c r="P28" s="70">
        <v>1256</v>
      </c>
      <c r="Q28" s="115">
        <v>14804</v>
      </c>
    </row>
    <row r="29" spans="1:18">
      <c r="A29" s="83" t="s">
        <v>9</v>
      </c>
      <c r="B29" s="7">
        <v>1778</v>
      </c>
      <c r="C29" s="7">
        <v>337</v>
      </c>
      <c r="D29" s="7">
        <v>4655</v>
      </c>
      <c r="E29" s="7">
        <v>82</v>
      </c>
      <c r="F29" s="7">
        <v>1482</v>
      </c>
      <c r="G29" s="7">
        <v>754</v>
      </c>
      <c r="H29" s="7">
        <v>619</v>
      </c>
      <c r="I29" s="7">
        <v>10</v>
      </c>
      <c r="J29" s="7">
        <v>255</v>
      </c>
      <c r="K29" s="7">
        <v>510</v>
      </c>
      <c r="L29" s="7">
        <v>51</v>
      </c>
      <c r="M29" s="7">
        <v>163</v>
      </c>
      <c r="N29" s="7">
        <v>172</v>
      </c>
      <c r="O29" s="7">
        <v>262</v>
      </c>
      <c r="P29" s="70">
        <v>2022</v>
      </c>
      <c r="Q29" s="115">
        <v>11449</v>
      </c>
    </row>
    <row r="30" spans="1:18">
      <c r="A30" s="83" t="s">
        <v>10</v>
      </c>
      <c r="B30" s="7">
        <v>2108</v>
      </c>
      <c r="C30" s="7">
        <v>707</v>
      </c>
      <c r="D30" s="7">
        <v>7280</v>
      </c>
      <c r="E30" s="7">
        <v>117</v>
      </c>
      <c r="F30" s="7">
        <v>2343</v>
      </c>
      <c r="G30" s="7">
        <v>1417</v>
      </c>
      <c r="H30" s="7">
        <v>1115</v>
      </c>
      <c r="I30" s="7">
        <v>26</v>
      </c>
      <c r="J30" s="7">
        <v>562</v>
      </c>
      <c r="K30" s="7">
        <v>902</v>
      </c>
      <c r="L30" s="7">
        <v>1410</v>
      </c>
      <c r="M30" s="7">
        <v>287</v>
      </c>
      <c r="N30" s="7">
        <v>351</v>
      </c>
      <c r="O30" s="7">
        <v>1235</v>
      </c>
      <c r="P30" s="70">
        <v>2244</v>
      </c>
      <c r="Q30" s="115">
        <v>19036</v>
      </c>
    </row>
    <row r="31" spans="1:18">
      <c r="A31" s="83" t="s">
        <v>11</v>
      </c>
      <c r="B31" s="7">
        <v>2319</v>
      </c>
      <c r="C31" s="7">
        <v>780</v>
      </c>
      <c r="D31" s="7">
        <v>8473</v>
      </c>
      <c r="E31" s="7">
        <v>154</v>
      </c>
      <c r="F31" s="7">
        <v>2879</v>
      </c>
      <c r="G31" s="7">
        <v>1610</v>
      </c>
      <c r="H31" s="7">
        <v>1318</v>
      </c>
      <c r="I31" s="7">
        <v>965</v>
      </c>
      <c r="J31" s="7">
        <v>619</v>
      </c>
      <c r="K31" s="7">
        <v>1046</v>
      </c>
      <c r="L31" s="7">
        <v>1676</v>
      </c>
      <c r="M31" s="7">
        <v>343</v>
      </c>
      <c r="N31" s="7">
        <v>383</v>
      </c>
      <c r="O31" s="7">
        <v>1422</v>
      </c>
      <c r="P31" s="70">
        <v>2476</v>
      </c>
      <c r="Q31" s="115">
        <v>22197</v>
      </c>
    </row>
    <row r="32" spans="1:18">
      <c r="A32" s="83" t="s">
        <v>12</v>
      </c>
      <c r="B32" s="7">
        <v>2212</v>
      </c>
      <c r="C32" s="7">
        <v>801</v>
      </c>
      <c r="D32" s="7">
        <v>8119</v>
      </c>
      <c r="E32" s="7">
        <v>148</v>
      </c>
      <c r="F32" s="7">
        <v>2809</v>
      </c>
      <c r="G32" s="7">
        <v>1510</v>
      </c>
      <c r="H32" s="7">
        <v>1205</v>
      </c>
      <c r="I32" s="7">
        <v>1084</v>
      </c>
      <c r="J32" s="7">
        <v>604</v>
      </c>
      <c r="K32" s="7">
        <v>945</v>
      </c>
      <c r="L32" s="7">
        <v>1620</v>
      </c>
      <c r="M32" s="7">
        <v>312</v>
      </c>
      <c r="N32" s="7">
        <v>393</v>
      </c>
      <c r="O32" s="7">
        <v>1350</v>
      </c>
      <c r="P32" s="70">
        <v>2345</v>
      </c>
      <c r="Q32" s="115">
        <v>21508</v>
      </c>
    </row>
    <row r="33" spans="1:17" ht="13.5" thickBot="1">
      <c r="A33" s="182" t="s">
        <v>13</v>
      </c>
      <c r="B33" s="67">
        <v>1849</v>
      </c>
      <c r="C33" s="67">
        <v>681</v>
      </c>
      <c r="D33" s="67">
        <v>7013</v>
      </c>
      <c r="E33" s="67">
        <v>92</v>
      </c>
      <c r="F33" s="67">
        <v>2491</v>
      </c>
      <c r="G33" s="67">
        <v>1274</v>
      </c>
      <c r="H33" s="67">
        <v>990</v>
      </c>
      <c r="I33" s="67">
        <v>928</v>
      </c>
      <c r="J33" s="67">
        <v>516</v>
      </c>
      <c r="K33" s="67">
        <v>812</v>
      </c>
      <c r="L33" s="67">
        <v>1305</v>
      </c>
      <c r="M33" s="67">
        <v>267</v>
      </c>
      <c r="N33" s="67">
        <v>339</v>
      </c>
      <c r="O33" s="67">
        <v>1171</v>
      </c>
      <c r="P33" s="183">
        <v>1950</v>
      </c>
      <c r="Q33" s="116">
        <v>18679</v>
      </c>
    </row>
    <row r="34" spans="1:17" ht="13.5" thickBot="1">
      <c r="A34" s="184" t="s">
        <v>251</v>
      </c>
      <c r="B34" s="113">
        <v>5000</v>
      </c>
      <c r="C34" s="113">
        <v>2060</v>
      </c>
      <c r="D34" s="113">
        <v>21684</v>
      </c>
      <c r="E34" s="113">
        <v>526</v>
      </c>
      <c r="F34" s="113">
        <v>8250</v>
      </c>
      <c r="G34" s="113">
        <v>3407</v>
      </c>
      <c r="H34" s="113">
        <v>2689</v>
      </c>
      <c r="I34" s="113">
        <v>3068</v>
      </c>
      <c r="J34" s="113">
        <v>1341</v>
      </c>
      <c r="K34" s="113">
        <v>2305</v>
      </c>
      <c r="L34" s="113">
        <v>4571</v>
      </c>
      <c r="M34" s="113">
        <v>804</v>
      </c>
      <c r="N34" s="113">
        <v>983</v>
      </c>
      <c r="O34" s="113">
        <v>3869</v>
      </c>
      <c r="P34" s="114">
        <v>5883</v>
      </c>
      <c r="Q34" s="117">
        <v>44941</v>
      </c>
    </row>
  </sheetData>
  <mergeCells count="2">
    <mergeCell ref="A19:Q19"/>
    <mergeCell ref="A1:Q1"/>
  </mergeCells>
  <phoneticPr fontId="3" type="noConversion"/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9"/>
  <sheetViews>
    <sheetView workbookViewId="0">
      <selection activeCell="H8" sqref="H8"/>
    </sheetView>
  </sheetViews>
  <sheetFormatPr baseColWidth="10" defaultRowHeight="12.75"/>
  <cols>
    <col min="1" max="1" width="21.7109375" style="17" customWidth="1"/>
    <col min="2" max="3" width="9.140625" style="57" customWidth="1"/>
    <col min="4" max="4" width="10.5703125" style="17" customWidth="1"/>
    <col min="5" max="5" width="16.42578125" style="17" customWidth="1"/>
    <col min="6" max="6" width="16.42578125" style="2" customWidth="1"/>
    <col min="7" max="7" width="16.42578125" style="17" customWidth="1"/>
    <col min="8" max="8" width="15.28515625" style="17" customWidth="1"/>
    <col min="9" max="9" width="14.85546875" style="2" customWidth="1"/>
    <col min="10" max="10" width="8.7109375" style="2" customWidth="1"/>
    <col min="11" max="11" width="7.7109375" style="17" customWidth="1"/>
    <col min="12" max="12" width="32.28515625" style="17" customWidth="1"/>
    <col min="13" max="16384" width="11.42578125" style="17"/>
  </cols>
  <sheetData>
    <row r="1" spans="1:12" ht="15.75">
      <c r="A1" s="453" t="s">
        <v>248</v>
      </c>
      <c r="B1" s="453"/>
      <c r="C1" s="453"/>
      <c r="D1" s="453"/>
      <c r="E1" s="453"/>
      <c r="F1" s="453"/>
      <c r="G1" s="453"/>
      <c r="H1" s="453"/>
      <c r="I1" s="453"/>
      <c r="J1" s="453"/>
    </row>
    <row r="2" spans="1:12" ht="6.75" customHeight="1" thickBot="1"/>
    <row r="3" spans="1:12" ht="13.5" thickBot="1">
      <c r="A3" s="154"/>
      <c r="B3" s="459" t="s">
        <v>63</v>
      </c>
      <c r="C3" s="455"/>
      <c r="D3" s="454" t="s">
        <v>48</v>
      </c>
      <c r="E3" s="454"/>
      <c r="F3" s="454"/>
      <c r="G3" s="454"/>
      <c r="H3" s="454"/>
      <c r="I3" s="454"/>
      <c r="J3" s="455"/>
    </row>
    <row r="4" spans="1:12" ht="62.25" customHeight="1" thickBot="1">
      <c r="A4" s="18"/>
      <c r="B4" s="19" t="s">
        <v>49</v>
      </c>
      <c r="C4" s="19" t="s">
        <v>50</v>
      </c>
      <c r="D4" s="20" t="s">
        <v>51</v>
      </c>
      <c r="E4" s="21" t="s">
        <v>236</v>
      </c>
      <c r="F4" s="22" t="s">
        <v>52</v>
      </c>
      <c r="G4" s="23" t="s">
        <v>53</v>
      </c>
      <c r="H4" s="24" t="s">
        <v>237</v>
      </c>
      <c r="I4" s="22" t="s">
        <v>54</v>
      </c>
      <c r="J4" s="155" t="s">
        <v>23</v>
      </c>
      <c r="K4" s="25"/>
      <c r="L4" s="25"/>
    </row>
    <row r="5" spans="1:12" ht="20.25" customHeight="1">
      <c r="A5" s="26" t="s">
        <v>55</v>
      </c>
      <c r="B5" s="456">
        <v>15780</v>
      </c>
      <c r="C5" s="456">
        <v>10229</v>
      </c>
      <c r="D5" s="27">
        <v>413</v>
      </c>
      <c r="E5" s="28">
        <v>662</v>
      </c>
      <c r="F5" s="29">
        <v>1075</v>
      </c>
      <c r="G5" s="27">
        <v>292</v>
      </c>
      <c r="H5" s="28">
        <v>110</v>
      </c>
      <c r="I5" s="29">
        <v>402</v>
      </c>
      <c r="J5" s="156">
        <v>1477</v>
      </c>
      <c r="K5" s="30"/>
      <c r="L5" s="31"/>
    </row>
    <row r="6" spans="1:12" ht="20.25" customHeight="1">
      <c r="A6" s="32" t="s">
        <v>56</v>
      </c>
      <c r="B6" s="457"/>
      <c r="C6" s="457"/>
      <c r="D6" s="33">
        <v>113</v>
      </c>
      <c r="E6" s="34">
        <v>125</v>
      </c>
      <c r="F6" s="35">
        <v>238</v>
      </c>
      <c r="G6" s="33">
        <v>230</v>
      </c>
      <c r="H6" s="34">
        <v>6</v>
      </c>
      <c r="I6" s="35">
        <v>236</v>
      </c>
      <c r="J6" s="157">
        <v>474</v>
      </c>
      <c r="K6" s="30"/>
      <c r="L6" s="31"/>
    </row>
    <row r="7" spans="1:12" ht="20.25" customHeight="1">
      <c r="A7" s="32" t="s">
        <v>57</v>
      </c>
      <c r="B7" s="457"/>
      <c r="C7" s="457"/>
      <c r="D7" s="33">
        <v>144</v>
      </c>
      <c r="E7" s="34">
        <v>173</v>
      </c>
      <c r="F7" s="35">
        <v>317</v>
      </c>
      <c r="G7" s="33">
        <v>0</v>
      </c>
      <c r="H7" s="34">
        <v>0</v>
      </c>
      <c r="I7" s="35">
        <v>0</v>
      </c>
      <c r="J7" s="157">
        <v>317</v>
      </c>
      <c r="K7" s="30"/>
      <c r="L7" s="31"/>
    </row>
    <row r="8" spans="1:12" ht="20.25" customHeight="1">
      <c r="A8" s="32" t="s">
        <v>58</v>
      </c>
      <c r="B8" s="457"/>
      <c r="C8" s="457"/>
      <c r="D8" s="33">
        <v>113</v>
      </c>
      <c r="E8" s="34">
        <v>120</v>
      </c>
      <c r="F8" s="35">
        <v>233</v>
      </c>
      <c r="G8" s="33">
        <v>0</v>
      </c>
      <c r="H8" s="34">
        <v>94</v>
      </c>
      <c r="I8" s="35">
        <v>94</v>
      </c>
      <c r="J8" s="157">
        <v>327</v>
      </c>
      <c r="K8" s="30"/>
      <c r="L8" s="31"/>
    </row>
    <row r="9" spans="1:12" ht="20.25" customHeight="1">
      <c r="A9" s="32" t="s">
        <v>59</v>
      </c>
      <c r="B9" s="457"/>
      <c r="C9" s="457"/>
      <c r="D9" s="33">
        <v>22</v>
      </c>
      <c r="E9" s="34">
        <v>57</v>
      </c>
      <c r="F9" s="35">
        <v>79</v>
      </c>
      <c r="G9" s="33">
        <v>62</v>
      </c>
      <c r="H9" s="34">
        <v>0</v>
      </c>
      <c r="I9" s="35">
        <v>62</v>
      </c>
      <c r="J9" s="157">
        <v>141</v>
      </c>
      <c r="K9" s="30"/>
      <c r="L9" s="31"/>
    </row>
    <row r="10" spans="1:12" ht="20.25" customHeight="1">
      <c r="A10" s="32" t="s">
        <v>60</v>
      </c>
      <c r="B10" s="457"/>
      <c r="C10" s="457"/>
      <c r="D10" s="33">
        <v>5</v>
      </c>
      <c r="E10" s="34">
        <v>174</v>
      </c>
      <c r="F10" s="35">
        <v>179</v>
      </c>
      <c r="G10" s="33">
        <v>0</v>
      </c>
      <c r="H10" s="34">
        <v>0</v>
      </c>
      <c r="I10" s="35">
        <v>0</v>
      </c>
      <c r="J10" s="157">
        <v>179</v>
      </c>
      <c r="K10" s="30"/>
      <c r="L10" s="31"/>
    </row>
    <row r="11" spans="1:12" ht="20.25" customHeight="1" thickBot="1">
      <c r="A11" s="36" t="s">
        <v>61</v>
      </c>
      <c r="B11" s="458"/>
      <c r="C11" s="458"/>
      <c r="D11" s="37">
        <v>16</v>
      </c>
      <c r="E11" s="38">
        <v>13</v>
      </c>
      <c r="F11" s="39">
        <v>29</v>
      </c>
      <c r="G11" s="37">
        <v>0</v>
      </c>
      <c r="H11" s="38">
        <v>10</v>
      </c>
      <c r="I11" s="39">
        <v>10</v>
      </c>
      <c r="J11" s="118">
        <v>39</v>
      </c>
      <c r="K11" s="30"/>
      <c r="L11" s="31"/>
    </row>
    <row r="12" spans="1:12" ht="20.25" customHeight="1">
      <c r="A12" s="40" t="s">
        <v>38</v>
      </c>
      <c r="B12" s="195">
        <v>1906</v>
      </c>
      <c r="C12" s="208">
        <v>1839</v>
      </c>
      <c r="D12" s="41">
        <v>96</v>
      </c>
      <c r="E12" s="42">
        <v>36</v>
      </c>
      <c r="F12" s="43">
        <v>132</v>
      </c>
      <c r="G12" s="41">
        <v>169</v>
      </c>
      <c r="H12" s="42">
        <v>12</v>
      </c>
      <c r="I12" s="43">
        <v>181</v>
      </c>
      <c r="J12" s="158">
        <v>313</v>
      </c>
      <c r="K12" s="30"/>
      <c r="L12" s="31"/>
    </row>
    <row r="13" spans="1:12" ht="20.25" customHeight="1">
      <c r="A13" s="44" t="s">
        <v>15</v>
      </c>
      <c r="B13" s="195">
        <v>960</v>
      </c>
      <c r="C13" s="195">
        <v>766</v>
      </c>
      <c r="D13" s="33">
        <v>30</v>
      </c>
      <c r="E13" s="34">
        <v>57</v>
      </c>
      <c r="F13" s="35">
        <v>87</v>
      </c>
      <c r="G13" s="33">
        <v>21</v>
      </c>
      <c r="H13" s="34">
        <v>6</v>
      </c>
      <c r="I13" s="35">
        <v>27</v>
      </c>
      <c r="J13" s="159">
        <v>114</v>
      </c>
      <c r="K13" s="30"/>
      <c r="L13" s="31"/>
    </row>
    <row r="14" spans="1:12" ht="20.25" customHeight="1">
      <c r="A14" s="44" t="s">
        <v>40</v>
      </c>
      <c r="B14" s="195">
        <v>2010</v>
      </c>
      <c r="C14" s="195">
        <v>1836</v>
      </c>
      <c r="D14" s="33">
        <v>59</v>
      </c>
      <c r="E14" s="34">
        <v>138</v>
      </c>
      <c r="F14" s="35">
        <v>197</v>
      </c>
      <c r="G14" s="33">
        <v>130</v>
      </c>
      <c r="H14" s="34">
        <v>25</v>
      </c>
      <c r="I14" s="35">
        <v>155</v>
      </c>
      <c r="J14" s="159">
        <v>352</v>
      </c>
      <c r="K14" s="30"/>
      <c r="L14" s="31"/>
    </row>
    <row r="15" spans="1:12" ht="20.25" customHeight="1">
      <c r="A15" s="44" t="s">
        <v>16</v>
      </c>
      <c r="B15" s="195">
        <v>1247</v>
      </c>
      <c r="C15" s="195">
        <v>1087</v>
      </c>
      <c r="D15" s="33">
        <v>66</v>
      </c>
      <c r="E15" s="34">
        <v>57</v>
      </c>
      <c r="F15" s="35">
        <v>123</v>
      </c>
      <c r="G15" s="33">
        <v>50</v>
      </c>
      <c r="H15" s="34">
        <v>30</v>
      </c>
      <c r="I15" s="35">
        <v>80</v>
      </c>
      <c r="J15" s="159">
        <v>203</v>
      </c>
      <c r="K15" s="30"/>
      <c r="L15" s="31"/>
    </row>
    <row r="16" spans="1:12" ht="20.25" customHeight="1">
      <c r="A16" s="44" t="s">
        <v>41</v>
      </c>
      <c r="B16" s="195">
        <v>1240</v>
      </c>
      <c r="C16" s="195">
        <v>1028</v>
      </c>
      <c r="D16" s="33">
        <v>40</v>
      </c>
      <c r="E16" s="34">
        <v>51</v>
      </c>
      <c r="F16" s="35">
        <v>91</v>
      </c>
      <c r="G16" s="33">
        <v>110</v>
      </c>
      <c r="H16" s="34">
        <v>50</v>
      </c>
      <c r="I16" s="35">
        <v>160</v>
      </c>
      <c r="J16" s="159">
        <v>251</v>
      </c>
      <c r="K16" s="30"/>
      <c r="L16" s="31"/>
    </row>
    <row r="17" spans="1:12" ht="20.25" customHeight="1">
      <c r="A17" s="44" t="s">
        <v>17</v>
      </c>
      <c r="B17" s="195">
        <v>980</v>
      </c>
      <c r="C17" s="195">
        <v>882</v>
      </c>
      <c r="D17" s="33">
        <v>41</v>
      </c>
      <c r="E17" s="34">
        <v>36</v>
      </c>
      <c r="F17" s="35">
        <v>77</v>
      </c>
      <c r="G17" s="33">
        <v>85</v>
      </c>
      <c r="H17" s="34">
        <v>24</v>
      </c>
      <c r="I17" s="35">
        <v>109</v>
      </c>
      <c r="J17" s="159">
        <v>186</v>
      </c>
      <c r="K17" s="30"/>
      <c r="L17" s="31"/>
    </row>
    <row r="18" spans="1:12" ht="20.25" customHeight="1">
      <c r="A18" s="44" t="s">
        <v>18</v>
      </c>
      <c r="B18" s="195">
        <v>1916</v>
      </c>
      <c r="C18" s="195">
        <v>1247</v>
      </c>
      <c r="D18" s="33">
        <v>60</v>
      </c>
      <c r="E18" s="34">
        <v>64</v>
      </c>
      <c r="F18" s="35">
        <v>124</v>
      </c>
      <c r="G18" s="33">
        <v>134</v>
      </c>
      <c r="H18" s="34">
        <v>27</v>
      </c>
      <c r="I18" s="35">
        <v>161</v>
      </c>
      <c r="J18" s="159">
        <v>285</v>
      </c>
      <c r="K18" s="30"/>
      <c r="L18" s="31"/>
    </row>
    <row r="19" spans="1:12" ht="20.25" customHeight="1">
      <c r="A19" s="44" t="s">
        <v>19</v>
      </c>
      <c r="B19" s="195">
        <v>364</v>
      </c>
      <c r="C19" s="195">
        <v>314</v>
      </c>
      <c r="D19" s="33">
        <v>20</v>
      </c>
      <c r="E19" s="34">
        <v>23</v>
      </c>
      <c r="F19" s="35">
        <v>43</v>
      </c>
      <c r="G19" s="33">
        <v>0</v>
      </c>
      <c r="H19" s="34">
        <v>15</v>
      </c>
      <c r="I19" s="35">
        <v>15</v>
      </c>
      <c r="J19" s="159">
        <v>58</v>
      </c>
      <c r="K19" s="30"/>
      <c r="L19" s="31"/>
    </row>
    <row r="20" spans="1:12" ht="20.25" customHeight="1">
      <c r="A20" s="44" t="s">
        <v>20</v>
      </c>
      <c r="B20" s="195">
        <v>1519</v>
      </c>
      <c r="C20" s="195">
        <v>1200</v>
      </c>
      <c r="D20" s="33">
        <v>78</v>
      </c>
      <c r="E20" s="34">
        <v>70</v>
      </c>
      <c r="F20" s="35">
        <v>148</v>
      </c>
      <c r="G20" s="33">
        <v>95</v>
      </c>
      <c r="H20" s="34">
        <v>28</v>
      </c>
      <c r="I20" s="35">
        <v>123</v>
      </c>
      <c r="J20" s="159">
        <v>271</v>
      </c>
      <c r="K20" s="45"/>
      <c r="L20" s="46"/>
    </row>
    <row r="21" spans="1:12" ht="20.25" customHeight="1">
      <c r="A21" s="44" t="s">
        <v>43</v>
      </c>
      <c r="B21" s="195">
        <v>300</v>
      </c>
      <c r="C21" s="195">
        <v>270</v>
      </c>
      <c r="D21" s="33">
        <v>20</v>
      </c>
      <c r="E21" s="34">
        <v>18</v>
      </c>
      <c r="F21" s="35">
        <v>38</v>
      </c>
      <c r="G21" s="33">
        <v>0</v>
      </c>
      <c r="H21" s="34">
        <v>20</v>
      </c>
      <c r="I21" s="35">
        <v>20</v>
      </c>
      <c r="J21" s="159">
        <v>58</v>
      </c>
      <c r="K21" s="45"/>
      <c r="L21" s="46"/>
    </row>
    <row r="22" spans="1:12" ht="20.25" customHeight="1">
      <c r="A22" s="44" t="s">
        <v>201</v>
      </c>
      <c r="B22" s="195">
        <v>400</v>
      </c>
      <c r="C22" s="195">
        <v>350</v>
      </c>
      <c r="D22" s="33">
        <v>38</v>
      </c>
      <c r="E22" s="34">
        <v>32</v>
      </c>
      <c r="F22" s="35">
        <v>70</v>
      </c>
      <c r="G22" s="33">
        <v>30</v>
      </c>
      <c r="H22" s="34"/>
      <c r="I22" s="35">
        <v>30</v>
      </c>
      <c r="J22" s="159">
        <v>100</v>
      </c>
      <c r="K22" s="47"/>
      <c r="L22" s="46"/>
    </row>
    <row r="23" spans="1:12" ht="20.25" customHeight="1">
      <c r="A23" s="44" t="s">
        <v>151</v>
      </c>
      <c r="B23" s="196">
        <v>1378</v>
      </c>
      <c r="C23" s="197">
        <v>1087</v>
      </c>
      <c r="D23" s="33">
        <v>59</v>
      </c>
      <c r="E23" s="34">
        <v>47</v>
      </c>
      <c r="F23" s="35">
        <v>106</v>
      </c>
      <c r="G23" s="33">
        <v>135</v>
      </c>
      <c r="H23" s="34">
        <v>40</v>
      </c>
      <c r="I23" s="35">
        <v>175</v>
      </c>
      <c r="J23" s="159">
        <v>281</v>
      </c>
      <c r="K23" s="47"/>
      <c r="L23" s="46"/>
    </row>
    <row r="24" spans="1:12" ht="20.25" customHeight="1" thickBot="1">
      <c r="A24" s="48" t="s">
        <v>46</v>
      </c>
      <c r="B24" s="195">
        <v>96</v>
      </c>
      <c r="C24" s="195">
        <v>87</v>
      </c>
      <c r="D24" s="50">
        <v>3</v>
      </c>
      <c r="E24" s="49">
        <v>4</v>
      </c>
      <c r="F24" s="51">
        <v>7</v>
      </c>
      <c r="G24" s="50">
        <v>0</v>
      </c>
      <c r="H24" s="49">
        <v>5</v>
      </c>
      <c r="I24" s="51">
        <v>5</v>
      </c>
      <c r="J24" s="160">
        <v>12</v>
      </c>
      <c r="K24" s="30"/>
      <c r="L24" s="31"/>
    </row>
    <row r="25" spans="1:12" ht="21.75" customHeight="1" thickBot="1">
      <c r="A25" s="212" t="s">
        <v>62</v>
      </c>
      <c r="B25" s="207">
        <v>30096</v>
      </c>
      <c r="C25" s="209">
        <v>22222</v>
      </c>
      <c r="D25" s="210">
        <v>1023</v>
      </c>
      <c r="E25" s="211">
        <v>1295</v>
      </c>
      <c r="F25" s="101">
        <v>2318</v>
      </c>
      <c r="G25" s="210">
        <v>1251</v>
      </c>
      <c r="H25" s="211">
        <v>392</v>
      </c>
      <c r="I25" s="101">
        <v>1643</v>
      </c>
      <c r="J25" s="102">
        <v>3961</v>
      </c>
    </row>
    <row r="26" spans="1:12">
      <c r="A26" s="52"/>
      <c r="B26" s="53"/>
      <c r="C26" s="53"/>
      <c r="D26" s="54"/>
      <c r="E26" s="54"/>
      <c r="F26" s="55"/>
      <c r="G26" s="54"/>
      <c r="H26" s="54"/>
      <c r="I26" s="55"/>
      <c r="J26" s="56"/>
      <c r="K26" s="54"/>
      <c r="L26" s="54"/>
    </row>
    <row r="27" spans="1:12">
      <c r="A27" s="52"/>
      <c r="B27" s="53"/>
      <c r="C27" s="53"/>
      <c r="D27" s="54"/>
      <c r="E27" s="54"/>
      <c r="F27" s="55"/>
      <c r="G27" s="54"/>
      <c r="H27" s="54"/>
      <c r="I27" s="55"/>
      <c r="J27" s="55"/>
      <c r="K27" s="54"/>
      <c r="L27" s="54"/>
    </row>
    <row r="28" spans="1:12">
      <c r="F28" s="17"/>
      <c r="G28" s="54"/>
      <c r="H28" s="54"/>
      <c r="I28" s="55"/>
      <c r="J28" s="55"/>
      <c r="K28" s="54"/>
      <c r="L28" s="54"/>
    </row>
    <row r="29" spans="1:12">
      <c r="F29" s="17"/>
      <c r="G29" s="54"/>
      <c r="H29" s="54"/>
      <c r="I29" s="55"/>
      <c r="J29" s="55"/>
      <c r="K29" s="54"/>
      <c r="L29" s="54"/>
    </row>
    <row r="30" spans="1:12">
      <c r="F30" s="17"/>
      <c r="G30" s="58"/>
      <c r="H30" s="58"/>
      <c r="I30" s="59"/>
      <c r="J30" s="59"/>
      <c r="K30" s="58"/>
      <c r="L30" s="58"/>
    </row>
    <row r="31" spans="1:12">
      <c r="F31" s="17"/>
      <c r="G31" s="58"/>
      <c r="H31" s="58"/>
      <c r="I31" s="59"/>
    </row>
    <row r="32" spans="1:12">
      <c r="F32" s="17"/>
      <c r="G32" s="58"/>
      <c r="H32" s="58"/>
      <c r="I32" s="59"/>
    </row>
    <row r="33" spans="6:9">
      <c r="F33" s="17"/>
      <c r="G33" s="58"/>
      <c r="H33" s="58"/>
      <c r="I33" s="59"/>
    </row>
    <row r="34" spans="6:9">
      <c r="F34" s="17"/>
      <c r="G34" s="58"/>
      <c r="H34" s="58"/>
      <c r="I34" s="59"/>
    </row>
    <row r="35" spans="6:9">
      <c r="F35" s="17"/>
      <c r="G35" s="58"/>
      <c r="H35" s="58"/>
      <c r="I35" s="59"/>
    </row>
    <row r="36" spans="6:9">
      <c r="F36" s="17"/>
      <c r="G36" s="58"/>
      <c r="H36" s="58"/>
      <c r="I36" s="59"/>
    </row>
    <row r="37" spans="6:9">
      <c r="F37" s="17"/>
      <c r="G37" s="58"/>
      <c r="H37" s="58"/>
      <c r="I37" s="59"/>
    </row>
    <row r="38" spans="6:9">
      <c r="F38" s="17"/>
      <c r="G38" s="58"/>
      <c r="H38" s="58"/>
      <c r="I38" s="59"/>
    </row>
    <row r="39" spans="6:9">
      <c r="F39" s="17"/>
      <c r="G39" s="58"/>
      <c r="H39" s="58"/>
      <c r="I39" s="59"/>
    </row>
  </sheetData>
  <mergeCells count="5">
    <mergeCell ref="A1:J1"/>
    <mergeCell ref="D3:J3"/>
    <mergeCell ref="B5:B11"/>
    <mergeCell ref="C5:C11"/>
    <mergeCell ref="B3:C3"/>
  </mergeCells>
  <phoneticPr fontId="0" type="noConversion"/>
  <printOptions horizontalCentered="1"/>
  <pageMargins left="0.78740157480314965" right="0.19685039370078741" top="0.59055118110236227" bottom="0.19685039370078741" header="0.27559055118110237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L28"/>
  <sheetViews>
    <sheetView topLeftCell="A4" zoomScaleNormal="100" workbookViewId="0">
      <selection activeCell="A19" sqref="A19:D20"/>
    </sheetView>
  </sheetViews>
  <sheetFormatPr baseColWidth="10" defaultRowHeight="12.75"/>
  <cols>
    <col min="1" max="1" width="20.85546875" customWidth="1"/>
    <col min="2" max="2" width="12.28515625" customWidth="1"/>
    <col min="3" max="3" width="9" bestFit="1" customWidth="1"/>
    <col min="4" max="4" width="15" customWidth="1"/>
    <col min="5" max="5" width="15.140625" customWidth="1"/>
    <col min="6" max="6" width="9.28515625" customWidth="1"/>
    <col min="7" max="8" width="7.7109375" customWidth="1"/>
    <col min="9" max="9" width="10.28515625" customWidth="1"/>
    <col min="10" max="10" width="6.85546875" bestFit="1" customWidth="1"/>
    <col min="11" max="11" width="7" customWidth="1"/>
    <col min="12" max="12" width="25.140625" customWidth="1"/>
  </cols>
  <sheetData>
    <row r="1" spans="1:12" ht="15.75">
      <c r="A1" s="418" t="s">
        <v>244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</row>
    <row r="2" spans="1:12" ht="13.5" thickBot="1"/>
    <row r="3" spans="1:12" ht="66" customHeight="1" thickBot="1">
      <c r="A3" s="176"/>
      <c r="B3" s="305" t="s">
        <v>26</v>
      </c>
      <c r="C3" s="306" t="s">
        <v>27</v>
      </c>
      <c r="D3" s="306" t="s">
        <v>28</v>
      </c>
      <c r="E3" s="378" t="s">
        <v>188</v>
      </c>
      <c r="F3" s="306" t="s">
        <v>29</v>
      </c>
      <c r="G3" s="306" t="s">
        <v>30</v>
      </c>
      <c r="H3" s="306" t="s">
        <v>31</v>
      </c>
      <c r="I3" s="306" t="s">
        <v>32</v>
      </c>
      <c r="J3" s="306" t="s">
        <v>33</v>
      </c>
      <c r="K3" s="306" t="s">
        <v>34</v>
      </c>
      <c r="L3" s="307" t="s">
        <v>35</v>
      </c>
    </row>
    <row r="4" spans="1:12" ht="25.5" customHeight="1">
      <c r="A4" s="161" t="s">
        <v>36</v>
      </c>
      <c r="B4" s="229">
        <v>267</v>
      </c>
      <c r="C4" s="230">
        <v>2032.5</v>
      </c>
      <c r="D4" s="173" t="s">
        <v>37</v>
      </c>
      <c r="E4" s="411" t="s">
        <v>293</v>
      </c>
      <c r="F4" s="174">
        <v>587286</v>
      </c>
      <c r="G4" s="174">
        <v>2199.5730337078653</v>
      </c>
      <c r="H4" s="174">
        <v>288.94760147601477</v>
      </c>
      <c r="I4" s="174">
        <v>698168</v>
      </c>
      <c r="J4" s="174">
        <v>2614.8614232209738</v>
      </c>
      <c r="K4" s="174">
        <v>343.5020910209102</v>
      </c>
      <c r="L4" s="177"/>
    </row>
    <row r="5" spans="1:12" ht="25.5" customHeight="1">
      <c r="A5" s="74" t="s">
        <v>38</v>
      </c>
      <c r="B5" s="231">
        <v>267</v>
      </c>
      <c r="C5" s="232">
        <v>2028.5</v>
      </c>
      <c r="D5" s="171" t="s">
        <v>37</v>
      </c>
      <c r="E5" s="412">
        <v>16</v>
      </c>
      <c r="F5" s="14">
        <v>152211</v>
      </c>
      <c r="G5" s="14">
        <v>570.07865168539331</v>
      </c>
      <c r="H5" s="14">
        <v>75.03623367019965</v>
      </c>
      <c r="I5" s="14">
        <v>150164</v>
      </c>
      <c r="J5" s="14">
        <v>562.41198501872657</v>
      </c>
      <c r="K5" s="14">
        <v>74.027113630761647</v>
      </c>
      <c r="L5" s="178"/>
    </row>
    <row r="6" spans="1:12" ht="25.5" customHeight="1">
      <c r="A6" s="74" t="s">
        <v>15</v>
      </c>
      <c r="B6" s="231">
        <v>235</v>
      </c>
      <c r="C6" s="232">
        <v>1226.5</v>
      </c>
      <c r="D6" s="171" t="s">
        <v>39</v>
      </c>
      <c r="E6" s="379">
        <v>10</v>
      </c>
      <c r="F6" s="14">
        <v>95970</v>
      </c>
      <c r="G6" s="14">
        <v>408.38297872340428</v>
      </c>
      <c r="H6" s="14">
        <v>78.247044435385249</v>
      </c>
      <c r="I6" s="14">
        <v>239102</v>
      </c>
      <c r="J6" s="14">
        <v>1017.4553191489362</v>
      </c>
      <c r="K6" s="14">
        <v>194.94659600489197</v>
      </c>
      <c r="L6" s="178"/>
    </row>
    <row r="7" spans="1:12" ht="25.5" customHeight="1">
      <c r="A7" s="74" t="s">
        <v>40</v>
      </c>
      <c r="B7" s="231">
        <v>217</v>
      </c>
      <c r="C7" s="232">
        <v>1128.5</v>
      </c>
      <c r="D7" s="171" t="s">
        <v>39</v>
      </c>
      <c r="E7" s="379">
        <v>11</v>
      </c>
      <c r="F7" s="14">
        <v>83835</v>
      </c>
      <c r="G7" s="14">
        <v>386.33640552995394</v>
      </c>
      <c r="H7" s="14">
        <v>74.288879042977399</v>
      </c>
      <c r="I7" s="14">
        <v>145854</v>
      </c>
      <c r="J7" s="14">
        <v>672.13824884792632</v>
      </c>
      <c r="K7" s="14">
        <v>129.24590163934425</v>
      </c>
      <c r="L7" s="178" t="s">
        <v>243</v>
      </c>
    </row>
    <row r="8" spans="1:12" ht="32.25" customHeight="1">
      <c r="A8" s="74" t="s">
        <v>16</v>
      </c>
      <c r="B8" s="231">
        <v>174</v>
      </c>
      <c r="C8" s="232">
        <v>902</v>
      </c>
      <c r="D8" s="171" t="s">
        <v>39</v>
      </c>
      <c r="E8" s="379">
        <v>5</v>
      </c>
      <c r="F8" s="14">
        <v>37242</v>
      </c>
      <c r="G8" s="14">
        <v>214.0344827586207</v>
      </c>
      <c r="H8" s="14">
        <v>41.288248337028826</v>
      </c>
      <c r="I8" s="14">
        <v>80948</v>
      </c>
      <c r="J8" s="14">
        <v>465.21839080459768</v>
      </c>
      <c r="K8" s="14">
        <v>89.742793791574286</v>
      </c>
      <c r="L8" s="178" t="s">
        <v>265</v>
      </c>
    </row>
    <row r="9" spans="1:12" ht="25.5" customHeight="1">
      <c r="A9" s="74" t="s">
        <v>41</v>
      </c>
      <c r="B9" s="231">
        <v>228</v>
      </c>
      <c r="C9" s="232">
        <v>1205</v>
      </c>
      <c r="D9" s="171" t="s">
        <v>39</v>
      </c>
      <c r="E9" s="379">
        <v>9</v>
      </c>
      <c r="F9" s="14">
        <v>59056</v>
      </c>
      <c r="G9" s="14">
        <v>259.01754385964909</v>
      </c>
      <c r="H9" s="14">
        <v>49.009128630705398</v>
      </c>
      <c r="I9" s="14">
        <v>129444</v>
      </c>
      <c r="J9" s="14">
        <v>567.73684210526312</v>
      </c>
      <c r="K9" s="14">
        <v>107.42240663900415</v>
      </c>
      <c r="L9" s="178" t="s">
        <v>208</v>
      </c>
    </row>
    <row r="10" spans="1:12" ht="25.5" customHeight="1">
      <c r="A10" s="74" t="s">
        <v>17</v>
      </c>
      <c r="B10" s="231">
        <v>235</v>
      </c>
      <c r="C10" s="232">
        <v>1231.5</v>
      </c>
      <c r="D10" s="171" t="s">
        <v>39</v>
      </c>
      <c r="E10" s="379">
        <v>4</v>
      </c>
      <c r="F10" s="14">
        <v>39081</v>
      </c>
      <c r="G10" s="14">
        <v>166.30212765957447</v>
      </c>
      <c r="H10" s="14">
        <v>31.734470158343484</v>
      </c>
      <c r="I10" s="14">
        <v>122795</v>
      </c>
      <c r="J10" s="14">
        <v>522.531914893617</v>
      </c>
      <c r="K10" s="14">
        <v>99.711733658140474</v>
      </c>
      <c r="L10" s="178"/>
    </row>
    <row r="11" spans="1:12" ht="25.5" customHeight="1">
      <c r="A11" s="74" t="s">
        <v>18</v>
      </c>
      <c r="B11" s="231">
        <v>233</v>
      </c>
      <c r="C11" s="232">
        <v>1299.5</v>
      </c>
      <c r="D11" s="171" t="s">
        <v>42</v>
      </c>
      <c r="E11" s="379">
        <v>6</v>
      </c>
      <c r="F11" s="14">
        <v>51284</v>
      </c>
      <c r="G11" s="14">
        <v>220.10300429184548</v>
      </c>
      <c r="H11" s="14">
        <v>39.464409388226244</v>
      </c>
      <c r="I11" s="14">
        <v>153830</v>
      </c>
      <c r="J11" s="14">
        <v>660.21459227467813</v>
      </c>
      <c r="K11" s="14">
        <v>118.37629857637553</v>
      </c>
      <c r="L11" s="178"/>
    </row>
    <row r="12" spans="1:12" ht="25.5" customHeight="1">
      <c r="A12" s="74" t="s">
        <v>19</v>
      </c>
      <c r="B12" s="231">
        <v>233</v>
      </c>
      <c r="C12" s="232">
        <v>1301.5</v>
      </c>
      <c r="D12" s="171" t="s">
        <v>42</v>
      </c>
      <c r="E12" s="379">
        <v>6</v>
      </c>
      <c r="F12" s="14">
        <v>21139</v>
      </c>
      <c r="G12" s="14">
        <v>90.725321888412012</v>
      </c>
      <c r="H12" s="14">
        <v>16.242028428736074</v>
      </c>
      <c r="I12" s="14">
        <v>68520</v>
      </c>
      <c r="J12" s="14">
        <v>294.0772532188841</v>
      </c>
      <c r="K12" s="14">
        <v>52.646945831732616</v>
      </c>
      <c r="L12" s="178"/>
    </row>
    <row r="13" spans="1:12" ht="25.5" customHeight="1">
      <c r="A13" s="74" t="s">
        <v>20</v>
      </c>
      <c r="B13" s="231">
        <v>232</v>
      </c>
      <c r="C13" s="232">
        <v>1298</v>
      </c>
      <c r="D13" s="172" t="s">
        <v>42</v>
      </c>
      <c r="E13" s="380">
        <v>6</v>
      </c>
      <c r="F13" s="15">
        <v>69225</v>
      </c>
      <c r="G13" s="15">
        <v>298.38362068965517</v>
      </c>
      <c r="H13" s="15">
        <v>53.332049306625578</v>
      </c>
      <c r="I13" s="14">
        <v>241069</v>
      </c>
      <c r="J13" s="16">
        <v>1039.0905172413793</v>
      </c>
      <c r="K13" s="16">
        <v>185.72342064714945</v>
      </c>
      <c r="L13" s="179"/>
    </row>
    <row r="14" spans="1:12" ht="25.5" customHeight="1">
      <c r="A14" s="74" t="s">
        <v>43</v>
      </c>
      <c r="B14" s="231">
        <v>186</v>
      </c>
      <c r="C14" s="232">
        <v>952</v>
      </c>
      <c r="D14" s="172" t="s">
        <v>44</v>
      </c>
      <c r="E14" s="380">
        <v>7</v>
      </c>
      <c r="F14" s="15">
        <v>10821</v>
      </c>
      <c r="G14" s="15">
        <v>58.177419354838712</v>
      </c>
      <c r="H14" s="15">
        <v>11.366596638655462</v>
      </c>
      <c r="I14" s="15">
        <v>27017</v>
      </c>
      <c r="J14" s="16">
        <v>145.25268817204301</v>
      </c>
      <c r="K14" s="16">
        <v>28.379201680672271</v>
      </c>
      <c r="L14" s="179"/>
    </row>
    <row r="15" spans="1:12" ht="25.5" customHeight="1">
      <c r="A15" s="74" t="s">
        <v>201</v>
      </c>
      <c r="B15" s="231">
        <v>233</v>
      </c>
      <c r="C15" s="232">
        <v>1350</v>
      </c>
      <c r="D15" s="172" t="s">
        <v>45</v>
      </c>
      <c r="E15" s="380">
        <v>6</v>
      </c>
      <c r="F15" s="15">
        <v>20585</v>
      </c>
      <c r="G15" s="15">
        <v>88.347639484978544</v>
      </c>
      <c r="H15" s="15">
        <v>15.248148148148148</v>
      </c>
      <c r="I15" s="15">
        <v>50336</v>
      </c>
      <c r="J15" s="16">
        <v>216.03433476394849</v>
      </c>
      <c r="K15" s="16">
        <v>37.285925925925923</v>
      </c>
      <c r="L15" s="179"/>
    </row>
    <row r="16" spans="1:12" ht="27.75" customHeight="1">
      <c r="A16" s="74" t="s">
        <v>151</v>
      </c>
      <c r="B16" s="231">
        <v>233</v>
      </c>
      <c r="C16" s="232">
        <v>1302</v>
      </c>
      <c r="D16" s="171" t="s">
        <v>42</v>
      </c>
      <c r="E16" s="379">
        <v>6</v>
      </c>
      <c r="F16" s="14">
        <v>55080</v>
      </c>
      <c r="G16" s="14">
        <v>236.39484978540773</v>
      </c>
      <c r="H16" s="14">
        <v>42.304147465437786</v>
      </c>
      <c r="I16" s="14">
        <v>85040</v>
      </c>
      <c r="J16" s="14">
        <v>364.9785407725322</v>
      </c>
      <c r="K16" s="14">
        <v>65.314900153609827</v>
      </c>
      <c r="L16" s="178"/>
    </row>
    <row r="17" spans="1:12" ht="25.5" customHeight="1" thickBot="1">
      <c r="A17" s="300" t="s">
        <v>46</v>
      </c>
      <c r="B17" s="297">
        <v>186</v>
      </c>
      <c r="C17" s="298">
        <v>716.5</v>
      </c>
      <c r="D17" s="299" t="s">
        <v>47</v>
      </c>
      <c r="E17" s="381">
        <v>3</v>
      </c>
      <c r="F17" s="87">
        <v>9905</v>
      </c>
      <c r="G17" s="87">
        <v>53.252688172043008</v>
      </c>
      <c r="H17" s="87">
        <v>13.824145150034893</v>
      </c>
      <c r="I17" s="87">
        <v>31068</v>
      </c>
      <c r="J17" s="87">
        <v>167.03225806451613</v>
      </c>
      <c r="K17" s="87">
        <v>43.360781577110956</v>
      </c>
      <c r="L17" s="86"/>
    </row>
    <row r="18" spans="1:12" s="198" customFormat="1" ht="31.5" customHeight="1" thickBot="1">
      <c r="A18" s="304" t="s">
        <v>261</v>
      </c>
      <c r="B18" s="303" t="s">
        <v>262</v>
      </c>
      <c r="C18" s="301" t="s">
        <v>264</v>
      </c>
      <c r="D18" s="302" t="s">
        <v>263</v>
      </c>
      <c r="F18" s="175" t="s">
        <v>156</v>
      </c>
      <c r="G18" s="461"/>
      <c r="H18" s="461"/>
      <c r="I18" s="463" t="s">
        <v>0</v>
      </c>
      <c r="J18" s="464"/>
    </row>
    <row r="19" spans="1:12" s="198" customFormat="1" ht="13.5" thickBot="1">
      <c r="A19" s="460"/>
      <c r="B19" s="460"/>
      <c r="C19" s="460"/>
      <c r="D19" s="460"/>
      <c r="E19" s="88"/>
      <c r="F19" s="103">
        <v>1292720</v>
      </c>
      <c r="G19" s="462"/>
      <c r="H19" s="462"/>
      <c r="I19" s="465">
        <v>2223355</v>
      </c>
      <c r="J19" s="466"/>
    </row>
    <row r="20" spans="1:12" s="198" customFormat="1">
      <c r="A20" s="460"/>
      <c r="B20" s="460"/>
      <c r="C20" s="460"/>
      <c r="D20" s="460"/>
      <c r="E20" s="88"/>
    </row>
    <row r="23" spans="1:12" ht="12.75" customHeight="1"/>
    <row r="28" spans="1:12">
      <c r="D28" s="8"/>
      <c r="E28" s="8"/>
    </row>
  </sheetData>
  <mergeCells count="6">
    <mergeCell ref="A19:D20"/>
    <mergeCell ref="A1:L1"/>
    <mergeCell ref="G18:H18"/>
    <mergeCell ref="G19:H19"/>
    <mergeCell ref="I18:J18"/>
    <mergeCell ref="I19:J19"/>
  </mergeCells>
  <phoneticPr fontId="0" type="noConversion"/>
  <printOptions horizontalCentered="1"/>
  <pageMargins left="0.78740157480314965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36"/>
  <sheetViews>
    <sheetView zoomScaleNormal="100" workbookViewId="0">
      <selection activeCell="A2" sqref="A2:XFD2"/>
    </sheetView>
  </sheetViews>
  <sheetFormatPr baseColWidth="10" defaultRowHeight="12.75"/>
  <cols>
    <col min="1" max="1" width="14" style="8" customWidth="1"/>
    <col min="2" max="2" width="6.7109375" style="8" bestFit="1" customWidth="1"/>
    <col min="3" max="3" width="6" style="8" bestFit="1" customWidth="1"/>
    <col min="4" max="6" width="6.5703125" style="8" bestFit="1" customWidth="1"/>
    <col min="7" max="7" width="6" style="8" bestFit="1" customWidth="1"/>
    <col min="8" max="9" width="6.5703125" style="8" bestFit="1" customWidth="1"/>
    <col min="10" max="10" width="7" style="8" customWidth="1"/>
    <col min="11" max="11" width="7.28515625" style="8" bestFit="1" customWidth="1"/>
    <col min="12" max="12" width="6" style="8" bestFit="1" customWidth="1"/>
    <col min="13" max="13" width="7" style="8" customWidth="1"/>
    <col min="14" max="14" width="6" style="8" bestFit="1" customWidth="1"/>
    <col min="15" max="15" width="7" style="8" customWidth="1"/>
    <col min="16" max="16" width="6" style="8" bestFit="1" customWidth="1"/>
    <col min="17" max="17" width="7" style="8" customWidth="1"/>
    <col min="18" max="18" width="7.7109375" style="8" customWidth="1"/>
    <col min="19" max="19" width="9.7109375" style="8" customWidth="1"/>
    <col min="20" max="16384" width="11.42578125" style="8"/>
  </cols>
  <sheetData>
    <row r="1" spans="1:19" ht="26.25" customHeight="1" thickBot="1">
      <c r="A1" s="467" t="s">
        <v>252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</row>
    <row r="2" spans="1:19" ht="67.5">
      <c r="A2" s="5">
        <v>2013</v>
      </c>
      <c r="B2" s="137" t="s">
        <v>199</v>
      </c>
      <c r="C2" s="137" t="s">
        <v>198</v>
      </c>
      <c r="D2" s="137" t="s">
        <v>14</v>
      </c>
      <c r="E2" s="137" t="s">
        <v>61</v>
      </c>
      <c r="F2" s="137" t="s">
        <v>119</v>
      </c>
      <c r="G2" s="137" t="s">
        <v>191</v>
      </c>
      <c r="H2" s="137" t="s">
        <v>17</v>
      </c>
      <c r="I2" s="137" t="s">
        <v>197</v>
      </c>
      <c r="J2" s="137" t="s">
        <v>196</v>
      </c>
      <c r="K2" s="137" t="s">
        <v>195</v>
      </c>
      <c r="L2" s="137" t="s">
        <v>194</v>
      </c>
      <c r="M2" s="137" t="s">
        <v>21</v>
      </c>
      <c r="N2" s="137" t="s">
        <v>22</v>
      </c>
      <c r="O2" s="137" t="s">
        <v>193</v>
      </c>
      <c r="P2" s="137" t="s">
        <v>192</v>
      </c>
      <c r="Q2" s="139" t="s">
        <v>239</v>
      </c>
      <c r="R2" s="140" t="s">
        <v>203</v>
      </c>
      <c r="S2" s="141" t="s">
        <v>241</v>
      </c>
    </row>
    <row r="3" spans="1:19">
      <c r="A3" s="84" t="s">
        <v>120</v>
      </c>
      <c r="B3" s="13">
        <v>1761</v>
      </c>
      <c r="C3" s="13">
        <v>561</v>
      </c>
      <c r="D3" s="13">
        <v>8382</v>
      </c>
      <c r="E3" s="13">
        <v>1</v>
      </c>
      <c r="F3" s="13">
        <v>1685</v>
      </c>
      <c r="G3" s="13">
        <v>1279</v>
      </c>
      <c r="H3" s="13">
        <v>947</v>
      </c>
      <c r="I3" s="13">
        <v>742</v>
      </c>
      <c r="J3" s="13">
        <v>370</v>
      </c>
      <c r="K3" s="13">
        <v>989</v>
      </c>
      <c r="L3" s="13">
        <v>1001</v>
      </c>
      <c r="M3" s="13">
        <v>248</v>
      </c>
      <c r="N3" s="13">
        <v>323</v>
      </c>
      <c r="O3" s="13">
        <v>799</v>
      </c>
      <c r="P3" s="13">
        <v>1924</v>
      </c>
      <c r="Q3" s="234">
        <v>21012</v>
      </c>
      <c r="R3" s="186">
        <v>20886</v>
      </c>
      <c r="S3" s="63">
        <f>+(Q3-R3)/R3</f>
        <v>6.0327492099971269E-3</v>
      </c>
    </row>
    <row r="4" spans="1:19" ht="25.5">
      <c r="A4" s="84" t="s">
        <v>127</v>
      </c>
      <c r="B4" s="13">
        <v>21</v>
      </c>
      <c r="C4" s="13">
        <v>6</v>
      </c>
      <c r="D4" s="13">
        <v>34</v>
      </c>
      <c r="E4" s="13">
        <v>16</v>
      </c>
      <c r="F4" s="13">
        <v>1</v>
      </c>
      <c r="G4" s="13">
        <v>33</v>
      </c>
      <c r="H4" s="13">
        <v>17</v>
      </c>
      <c r="I4" s="13">
        <v>13</v>
      </c>
      <c r="J4" s="13">
        <v>4</v>
      </c>
      <c r="K4" s="13">
        <v>20</v>
      </c>
      <c r="L4" s="13">
        <v>24</v>
      </c>
      <c r="M4" s="13">
        <v>7</v>
      </c>
      <c r="N4" s="13">
        <v>6</v>
      </c>
      <c r="O4" s="13">
        <v>25</v>
      </c>
      <c r="P4" s="13">
        <v>61</v>
      </c>
      <c r="Q4" s="234">
        <v>288</v>
      </c>
      <c r="R4" s="186">
        <v>266</v>
      </c>
      <c r="S4" s="63">
        <f t="shared" ref="S4:S12" si="0">+(Q4-R4)/R4</f>
        <v>8.2706766917293228E-2</v>
      </c>
    </row>
    <row r="5" spans="1:19">
      <c r="A5" s="84" t="s">
        <v>24</v>
      </c>
      <c r="B5" s="13">
        <v>0</v>
      </c>
      <c r="C5" s="13">
        <v>0</v>
      </c>
      <c r="D5" s="13">
        <v>2</v>
      </c>
      <c r="E5" s="13">
        <v>54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1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234">
        <v>57</v>
      </c>
      <c r="R5" s="186">
        <v>60</v>
      </c>
      <c r="S5" s="63">
        <f t="shared" si="0"/>
        <v>-0.05</v>
      </c>
    </row>
    <row r="6" spans="1:19">
      <c r="A6" s="84" t="s">
        <v>121</v>
      </c>
      <c r="B6" s="235">
        <v>2</v>
      </c>
      <c r="C6" s="235">
        <v>0</v>
      </c>
      <c r="D6" s="235">
        <v>327</v>
      </c>
      <c r="E6" s="235">
        <v>0</v>
      </c>
      <c r="F6" s="235">
        <v>9</v>
      </c>
      <c r="G6" s="235">
        <v>0</v>
      </c>
      <c r="H6" s="235">
        <v>0</v>
      </c>
      <c r="I6" s="235">
        <v>1</v>
      </c>
      <c r="J6" s="235">
        <v>0</v>
      </c>
      <c r="K6" s="235">
        <v>0</v>
      </c>
      <c r="L6" s="235">
        <v>0</v>
      </c>
      <c r="M6" s="235">
        <v>0</v>
      </c>
      <c r="N6" s="235">
        <v>1</v>
      </c>
      <c r="O6" s="235">
        <v>1</v>
      </c>
      <c r="P6" s="235">
        <v>0</v>
      </c>
      <c r="Q6" s="234">
        <v>341</v>
      </c>
      <c r="R6" s="186">
        <v>293</v>
      </c>
      <c r="S6" s="63">
        <f t="shared" si="0"/>
        <v>0.16382252559726962</v>
      </c>
    </row>
    <row r="7" spans="1:19" ht="25.5">
      <c r="A7" s="84" t="s">
        <v>126</v>
      </c>
      <c r="B7" s="13">
        <v>18</v>
      </c>
      <c r="C7" s="13">
        <v>38</v>
      </c>
      <c r="D7" s="13">
        <v>8</v>
      </c>
      <c r="E7" s="13">
        <v>169</v>
      </c>
      <c r="F7" s="13">
        <v>0</v>
      </c>
      <c r="G7" s="13">
        <v>77</v>
      </c>
      <c r="H7" s="13">
        <v>50</v>
      </c>
      <c r="I7" s="13">
        <v>37</v>
      </c>
      <c r="J7" s="13">
        <v>12</v>
      </c>
      <c r="K7" s="13">
        <v>59</v>
      </c>
      <c r="L7" s="13">
        <v>192</v>
      </c>
      <c r="M7" s="13">
        <v>7</v>
      </c>
      <c r="N7" s="13">
        <v>67</v>
      </c>
      <c r="O7" s="13">
        <v>145</v>
      </c>
      <c r="P7" s="13">
        <v>147</v>
      </c>
      <c r="Q7" s="234">
        <v>1026</v>
      </c>
      <c r="R7" s="186">
        <v>961</v>
      </c>
      <c r="S7" s="63">
        <f t="shared" si="0"/>
        <v>6.763787721123829E-2</v>
      </c>
    </row>
    <row r="8" spans="1:19">
      <c r="A8" s="84" t="s">
        <v>122</v>
      </c>
      <c r="B8" s="13">
        <v>25</v>
      </c>
      <c r="C8" s="13">
        <v>14</v>
      </c>
      <c r="D8" s="13">
        <v>48</v>
      </c>
      <c r="E8" s="13">
        <v>7</v>
      </c>
      <c r="F8" s="13">
        <v>11</v>
      </c>
      <c r="G8" s="13">
        <v>20</v>
      </c>
      <c r="H8" s="13">
        <v>29</v>
      </c>
      <c r="I8" s="13">
        <v>7</v>
      </c>
      <c r="J8" s="13">
        <v>2</v>
      </c>
      <c r="K8" s="13">
        <v>8</v>
      </c>
      <c r="L8" s="13">
        <v>74</v>
      </c>
      <c r="M8" s="13">
        <v>3</v>
      </c>
      <c r="N8" s="13">
        <v>8</v>
      </c>
      <c r="O8" s="13">
        <v>21</v>
      </c>
      <c r="P8" s="13">
        <v>31</v>
      </c>
      <c r="Q8" s="234">
        <v>308</v>
      </c>
      <c r="R8" s="186">
        <v>277</v>
      </c>
      <c r="S8" s="63">
        <f t="shared" si="0"/>
        <v>0.11191335740072202</v>
      </c>
    </row>
    <row r="9" spans="1:19">
      <c r="A9" s="84" t="s">
        <v>123</v>
      </c>
      <c r="B9" s="13">
        <v>1318</v>
      </c>
      <c r="C9" s="13">
        <v>460</v>
      </c>
      <c r="D9" s="13">
        <v>2708</v>
      </c>
      <c r="E9" s="13">
        <v>1</v>
      </c>
      <c r="F9" s="13">
        <v>581</v>
      </c>
      <c r="G9" s="13">
        <v>930</v>
      </c>
      <c r="H9" s="13">
        <v>765</v>
      </c>
      <c r="I9" s="13">
        <v>504</v>
      </c>
      <c r="J9" s="13">
        <v>450</v>
      </c>
      <c r="K9" s="13">
        <v>621</v>
      </c>
      <c r="L9" s="13">
        <v>2009</v>
      </c>
      <c r="M9" s="13">
        <v>185</v>
      </c>
      <c r="N9" s="13">
        <v>137</v>
      </c>
      <c r="O9" s="13">
        <v>1013</v>
      </c>
      <c r="P9" s="13">
        <v>1313</v>
      </c>
      <c r="Q9" s="234">
        <v>12995</v>
      </c>
      <c r="R9" s="186">
        <v>12534</v>
      </c>
      <c r="S9" s="63">
        <f t="shared" si="0"/>
        <v>3.677995851284506E-2</v>
      </c>
    </row>
    <row r="10" spans="1:19">
      <c r="A10" s="84" t="s">
        <v>124</v>
      </c>
      <c r="B10" s="13">
        <v>215</v>
      </c>
      <c r="C10" s="13">
        <v>76</v>
      </c>
      <c r="D10" s="13">
        <v>2292</v>
      </c>
      <c r="E10" s="13">
        <v>0</v>
      </c>
      <c r="F10" s="13">
        <v>699</v>
      </c>
      <c r="G10" s="13">
        <v>165</v>
      </c>
      <c r="H10" s="13">
        <v>136</v>
      </c>
      <c r="I10" s="13">
        <v>92</v>
      </c>
      <c r="J10" s="13">
        <v>40</v>
      </c>
      <c r="K10" s="13">
        <v>112</v>
      </c>
      <c r="L10" s="13">
        <v>235</v>
      </c>
      <c r="M10" s="13">
        <v>19</v>
      </c>
      <c r="N10" s="13">
        <v>24</v>
      </c>
      <c r="O10" s="13">
        <v>142</v>
      </c>
      <c r="P10" s="13">
        <v>222</v>
      </c>
      <c r="Q10" s="234">
        <v>4469</v>
      </c>
      <c r="R10" s="186">
        <v>5127</v>
      </c>
      <c r="S10" s="63">
        <f t="shared" si="0"/>
        <v>-0.12834015993758532</v>
      </c>
    </row>
    <row r="11" spans="1:19">
      <c r="A11" s="84" t="s">
        <v>125</v>
      </c>
      <c r="B11" s="13">
        <v>14</v>
      </c>
      <c r="C11" s="13">
        <v>13</v>
      </c>
      <c r="D11" s="13">
        <v>128</v>
      </c>
      <c r="E11" s="13">
        <v>0</v>
      </c>
      <c r="F11" s="13">
        <v>29</v>
      </c>
      <c r="G11" s="13">
        <v>19</v>
      </c>
      <c r="H11" s="13">
        <v>9</v>
      </c>
      <c r="I11" s="13">
        <v>20</v>
      </c>
      <c r="J11" s="13">
        <v>5</v>
      </c>
      <c r="K11" s="13">
        <v>18</v>
      </c>
      <c r="L11" s="13">
        <v>27</v>
      </c>
      <c r="M11" s="13">
        <v>4</v>
      </c>
      <c r="N11" s="13">
        <v>5</v>
      </c>
      <c r="O11" s="13">
        <v>18</v>
      </c>
      <c r="P11" s="13">
        <v>15</v>
      </c>
      <c r="Q11" s="234">
        <v>324</v>
      </c>
      <c r="R11" s="186">
        <v>343</v>
      </c>
      <c r="S11" s="63">
        <f t="shared" si="0"/>
        <v>-5.5393586005830907E-2</v>
      </c>
    </row>
    <row r="12" spans="1:19">
      <c r="A12" s="89" t="s">
        <v>239</v>
      </c>
      <c r="B12" s="234">
        <v>3374</v>
      </c>
      <c r="C12" s="234">
        <v>1168</v>
      </c>
      <c r="D12" s="234">
        <v>13929</v>
      </c>
      <c r="E12" s="234">
        <v>248</v>
      </c>
      <c r="F12" s="234">
        <v>3015</v>
      </c>
      <c r="G12" s="234">
        <v>2523</v>
      </c>
      <c r="H12" s="234">
        <v>1953</v>
      </c>
      <c r="I12" s="234">
        <v>1416</v>
      </c>
      <c r="J12" s="234">
        <v>883</v>
      </c>
      <c r="K12" s="234">
        <v>1828</v>
      </c>
      <c r="L12" s="234">
        <v>3562</v>
      </c>
      <c r="M12" s="234">
        <v>473</v>
      </c>
      <c r="N12" s="234">
        <v>571</v>
      </c>
      <c r="O12" s="234">
        <v>2164</v>
      </c>
      <c r="P12" s="234">
        <v>3713</v>
      </c>
      <c r="Q12" s="234">
        <v>40820</v>
      </c>
      <c r="R12" s="186">
        <f>SUM(R3:R11)</f>
        <v>40747</v>
      </c>
      <c r="S12" s="63">
        <f t="shared" si="0"/>
        <v>1.791542935676246E-3</v>
      </c>
    </row>
    <row r="13" spans="1:19" ht="15" customHeight="1">
      <c r="A13" s="90" t="s">
        <v>203</v>
      </c>
      <c r="B13" s="186">
        <v>3023</v>
      </c>
      <c r="C13" s="186">
        <v>1186</v>
      </c>
      <c r="D13" s="186">
        <v>14006</v>
      </c>
      <c r="E13" s="186">
        <v>232</v>
      </c>
      <c r="F13" s="186">
        <v>2940</v>
      </c>
      <c r="G13" s="186">
        <v>2444</v>
      </c>
      <c r="H13" s="186">
        <v>1974</v>
      </c>
      <c r="I13" s="186">
        <v>1531</v>
      </c>
      <c r="J13" s="186">
        <v>854</v>
      </c>
      <c r="K13" s="186">
        <v>2177</v>
      </c>
      <c r="L13" s="186">
        <v>3823</v>
      </c>
      <c r="M13" s="186">
        <v>435</v>
      </c>
      <c r="N13" s="186">
        <v>573</v>
      </c>
      <c r="O13" s="186">
        <v>2111</v>
      </c>
      <c r="P13" s="186">
        <v>3385</v>
      </c>
      <c r="Q13" s="186">
        <v>40747</v>
      </c>
      <c r="R13" s="469"/>
      <c r="S13" s="470"/>
    </row>
    <row r="14" spans="1:19" ht="15.75" customHeight="1" thickBot="1">
      <c r="A14" s="97" t="s">
        <v>241</v>
      </c>
      <c r="B14" s="213">
        <f>+(B12-B13)/B13</f>
        <v>0.1161098246774727</v>
      </c>
      <c r="C14" s="213">
        <f t="shared" ref="C14:Q14" si="1">+(C12-C13)/C13</f>
        <v>-1.5177065767284991E-2</v>
      </c>
      <c r="D14" s="213">
        <f t="shared" si="1"/>
        <v>-5.4976438669141793E-3</v>
      </c>
      <c r="E14" s="213">
        <f t="shared" si="1"/>
        <v>6.8965517241379309E-2</v>
      </c>
      <c r="F14" s="213">
        <f t="shared" si="1"/>
        <v>2.5510204081632654E-2</v>
      </c>
      <c r="G14" s="213">
        <f t="shared" si="1"/>
        <v>3.2324058919803604E-2</v>
      </c>
      <c r="H14" s="213">
        <f t="shared" si="1"/>
        <v>-1.0638297872340425E-2</v>
      </c>
      <c r="I14" s="213">
        <f t="shared" si="1"/>
        <v>-7.5114304376224683E-2</v>
      </c>
      <c r="J14" s="213">
        <f t="shared" si="1"/>
        <v>3.3957845433255272E-2</v>
      </c>
      <c r="K14" s="213">
        <f t="shared" si="1"/>
        <v>-0.16031235645383554</v>
      </c>
      <c r="L14" s="213">
        <f t="shared" si="1"/>
        <v>-6.8270991368035577E-2</v>
      </c>
      <c r="M14" s="213">
        <f t="shared" si="1"/>
        <v>8.7356321839080459E-2</v>
      </c>
      <c r="N14" s="213">
        <f t="shared" si="1"/>
        <v>-3.4904013961605585E-3</v>
      </c>
      <c r="O14" s="213">
        <f t="shared" si="1"/>
        <v>2.5106584557081951E-2</v>
      </c>
      <c r="P14" s="213">
        <f t="shared" si="1"/>
        <v>9.6898079763663214E-2</v>
      </c>
      <c r="Q14" s="213">
        <f t="shared" si="1"/>
        <v>1.791542935676246E-3</v>
      </c>
      <c r="R14" s="471"/>
      <c r="S14" s="472"/>
    </row>
    <row r="36" spans="1:19">
      <c r="A36" s="468"/>
      <c r="B36" s="468"/>
      <c r="C36" s="468"/>
      <c r="D36" s="468"/>
      <c r="E36" s="468"/>
      <c r="F36" s="468"/>
      <c r="G36" s="468"/>
      <c r="H36" s="468"/>
      <c r="I36" s="468"/>
      <c r="J36" s="468"/>
      <c r="K36" s="468"/>
      <c r="L36" s="468"/>
      <c r="M36" s="468"/>
      <c r="N36" s="468"/>
      <c r="O36" s="468"/>
      <c r="P36" s="468"/>
      <c r="Q36" s="468"/>
      <c r="R36" s="468"/>
      <c r="S36" s="468"/>
    </row>
  </sheetData>
  <mergeCells count="3">
    <mergeCell ref="A1:S1"/>
    <mergeCell ref="A36:S36"/>
    <mergeCell ref="R13:S14"/>
  </mergeCells>
  <phoneticPr fontId="3" type="noConversion"/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44"/>
  <sheetViews>
    <sheetView topLeftCell="A3" zoomScaleNormal="100" workbookViewId="0">
      <selection activeCell="S14" sqref="S14"/>
    </sheetView>
  </sheetViews>
  <sheetFormatPr baseColWidth="10" defaultRowHeight="12.75"/>
  <cols>
    <col min="1" max="1" width="34.7109375" style="61" customWidth="1"/>
    <col min="2" max="3" width="5.7109375" style="61" customWidth="1"/>
    <col min="4" max="4" width="6.28515625" style="61" customWidth="1"/>
    <col min="5" max="16" width="5.7109375" style="61" customWidth="1"/>
    <col min="17" max="17" width="8.85546875" style="217" customWidth="1"/>
    <col min="18" max="16384" width="11.42578125" style="61"/>
  </cols>
  <sheetData>
    <row r="1" spans="1:17" ht="16.5" thickBot="1">
      <c r="A1" s="473" t="s">
        <v>253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  <c r="P1" s="473"/>
      <c r="Q1" s="473"/>
    </row>
    <row r="2" spans="1:17" ht="66" customHeight="1">
      <c r="A2" s="243"/>
      <c r="B2" s="150" t="s">
        <v>199</v>
      </c>
      <c r="C2" s="142" t="s">
        <v>198</v>
      </c>
      <c r="D2" s="146" t="s">
        <v>14</v>
      </c>
      <c r="E2" s="146" t="s">
        <v>61</v>
      </c>
      <c r="F2" s="146" t="s">
        <v>119</v>
      </c>
      <c r="G2" s="143" t="s">
        <v>191</v>
      </c>
      <c r="H2" s="144" t="s">
        <v>17</v>
      </c>
      <c r="I2" s="146" t="s">
        <v>197</v>
      </c>
      <c r="J2" s="145" t="s">
        <v>196</v>
      </c>
      <c r="K2" s="192" t="s">
        <v>195</v>
      </c>
      <c r="L2" s="146" t="s">
        <v>194</v>
      </c>
      <c r="M2" s="191" t="s">
        <v>21</v>
      </c>
      <c r="N2" s="146" t="s">
        <v>22</v>
      </c>
      <c r="O2" s="146" t="s">
        <v>193</v>
      </c>
      <c r="P2" s="146" t="s">
        <v>192</v>
      </c>
      <c r="Q2" s="194" t="s">
        <v>23</v>
      </c>
    </row>
    <row r="3" spans="1:17">
      <c r="A3" s="244" t="s">
        <v>64</v>
      </c>
      <c r="B3" s="13">
        <v>1</v>
      </c>
      <c r="C3" s="13">
        <v>1</v>
      </c>
      <c r="D3" s="13">
        <v>52</v>
      </c>
      <c r="E3" s="13">
        <v>1</v>
      </c>
      <c r="F3" s="13">
        <v>7</v>
      </c>
      <c r="G3" s="13">
        <v>59</v>
      </c>
      <c r="H3" s="13">
        <v>0</v>
      </c>
      <c r="I3" s="13">
        <v>0</v>
      </c>
      <c r="J3" s="13">
        <v>0</v>
      </c>
      <c r="K3" s="13">
        <v>0</v>
      </c>
      <c r="L3" s="13">
        <v>4</v>
      </c>
      <c r="M3" s="13">
        <v>0</v>
      </c>
      <c r="N3" s="13">
        <v>0</v>
      </c>
      <c r="O3" s="13">
        <v>0</v>
      </c>
      <c r="P3" s="13">
        <v>0</v>
      </c>
      <c r="Q3" s="199">
        <v>125</v>
      </c>
    </row>
    <row r="4" spans="1:17">
      <c r="A4" s="244" t="s">
        <v>65</v>
      </c>
      <c r="B4" s="13">
        <v>1</v>
      </c>
      <c r="C4" s="13">
        <v>0</v>
      </c>
      <c r="D4" s="13">
        <v>4</v>
      </c>
      <c r="E4" s="13">
        <v>0</v>
      </c>
      <c r="F4" s="13">
        <v>1</v>
      </c>
      <c r="G4" s="13">
        <v>110</v>
      </c>
      <c r="H4" s="13">
        <v>0</v>
      </c>
      <c r="I4" s="13">
        <v>1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99">
        <v>117</v>
      </c>
    </row>
    <row r="5" spans="1:17">
      <c r="A5" s="245" t="s">
        <v>66</v>
      </c>
      <c r="B5" s="13">
        <v>230</v>
      </c>
      <c r="C5" s="236">
        <v>1012</v>
      </c>
      <c r="D5" s="13">
        <v>350</v>
      </c>
      <c r="E5" s="13">
        <v>1</v>
      </c>
      <c r="F5" s="13">
        <v>60</v>
      </c>
      <c r="G5" s="13">
        <v>12</v>
      </c>
      <c r="H5" s="13">
        <v>2</v>
      </c>
      <c r="I5" s="13">
        <v>5</v>
      </c>
      <c r="J5" s="13">
        <v>1</v>
      </c>
      <c r="K5" s="13">
        <v>3</v>
      </c>
      <c r="L5" s="13">
        <v>17</v>
      </c>
      <c r="M5" s="13">
        <v>0</v>
      </c>
      <c r="N5" s="13">
        <v>3</v>
      </c>
      <c r="O5" s="13">
        <v>4</v>
      </c>
      <c r="P5" s="13">
        <v>4</v>
      </c>
      <c r="Q5" s="199">
        <v>1704</v>
      </c>
    </row>
    <row r="6" spans="1:17">
      <c r="A6" s="246" t="s">
        <v>67</v>
      </c>
      <c r="B6" s="13">
        <v>8</v>
      </c>
      <c r="C6" s="13">
        <v>0</v>
      </c>
      <c r="D6" s="13">
        <v>36</v>
      </c>
      <c r="E6" s="13">
        <v>0</v>
      </c>
      <c r="F6" s="13">
        <v>8</v>
      </c>
      <c r="G6" s="237">
        <v>1029</v>
      </c>
      <c r="H6" s="13">
        <v>1</v>
      </c>
      <c r="I6" s="13">
        <v>0</v>
      </c>
      <c r="J6" s="13">
        <v>0</v>
      </c>
      <c r="K6" s="13">
        <v>0</v>
      </c>
      <c r="L6" s="13">
        <v>1</v>
      </c>
      <c r="M6" s="13">
        <v>0</v>
      </c>
      <c r="N6" s="13">
        <v>0</v>
      </c>
      <c r="O6" s="13">
        <v>1</v>
      </c>
      <c r="P6" s="13">
        <v>0</v>
      </c>
      <c r="Q6" s="199">
        <v>1084</v>
      </c>
    </row>
    <row r="7" spans="1:17">
      <c r="A7" s="247" t="s">
        <v>68</v>
      </c>
      <c r="B7" s="238">
        <v>974</v>
      </c>
      <c r="C7" s="13">
        <v>3</v>
      </c>
      <c r="D7" s="13">
        <v>26</v>
      </c>
      <c r="E7" s="13">
        <v>1</v>
      </c>
      <c r="F7" s="13">
        <v>4</v>
      </c>
      <c r="G7" s="13">
        <v>8</v>
      </c>
      <c r="H7" s="13">
        <v>0</v>
      </c>
      <c r="I7" s="13">
        <v>0</v>
      </c>
      <c r="J7" s="13">
        <v>0</v>
      </c>
      <c r="K7" s="13">
        <v>2</v>
      </c>
      <c r="L7" s="13">
        <v>8</v>
      </c>
      <c r="M7" s="13">
        <v>0</v>
      </c>
      <c r="N7" s="13">
        <v>1</v>
      </c>
      <c r="O7" s="13">
        <v>0</v>
      </c>
      <c r="P7" s="13">
        <v>0</v>
      </c>
      <c r="Q7" s="199">
        <v>1027</v>
      </c>
    </row>
    <row r="8" spans="1:17">
      <c r="A8" s="244" t="s">
        <v>69</v>
      </c>
      <c r="B8" s="13">
        <v>0</v>
      </c>
      <c r="C8" s="13">
        <v>0</v>
      </c>
      <c r="D8" s="13">
        <v>6</v>
      </c>
      <c r="E8" s="13">
        <v>0</v>
      </c>
      <c r="F8" s="13">
        <v>1</v>
      </c>
      <c r="G8" s="13">
        <v>0</v>
      </c>
      <c r="H8" s="13">
        <v>85</v>
      </c>
      <c r="I8" s="13">
        <v>0</v>
      </c>
      <c r="J8" s="13">
        <v>0</v>
      </c>
      <c r="K8" s="13">
        <v>0</v>
      </c>
      <c r="L8" s="13">
        <v>5</v>
      </c>
      <c r="M8" s="13">
        <v>3</v>
      </c>
      <c r="N8" s="13">
        <v>0</v>
      </c>
      <c r="O8" s="13">
        <v>1</v>
      </c>
      <c r="P8" s="13">
        <v>0</v>
      </c>
      <c r="Q8" s="199">
        <v>101</v>
      </c>
    </row>
    <row r="9" spans="1:17">
      <c r="A9" s="244" t="s">
        <v>70</v>
      </c>
      <c r="B9" s="13">
        <v>0</v>
      </c>
      <c r="C9" s="13">
        <v>0</v>
      </c>
      <c r="D9" s="13">
        <v>16</v>
      </c>
      <c r="E9" s="13">
        <v>2</v>
      </c>
      <c r="F9" s="13">
        <v>3</v>
      </c>
      <c r="G9" s="13">
        <v>0</v>
      </c>
      <c r="H9" s="13">
        <v>174</v>
      </c>
      <c r="I9" s="13">
        <v>0</v>
      </c>
      <c r="J9" s="13">
        <v>0</v>
      </c>
      <c r="K9" s="13">
        <v>1</v>
      </c>
      <c r="L9" s="13">
        <v>9</v>
      </c>
      <c r="M9" s="13">
        <v>0</v>
      </c>
      <c r="N9" s="13">
        <v>0</v>
      </c>
      <c r="O9" s="13">
        <v>0</v>
      </c>
      <c r="P9" s="13">
        <v>2</v>
      </c>
      <c r="Q9" s="199">
        <v>207</v>
      </c>
    </row>
    <row r="10" spans="1:17">
      <c r="A10" s="244" t="s">
        <v>71</v>
      </c>
      <c r="B10" s="13">
        <v>0</v>
      </c>
      <c r="C10" s="13">
        <v>0</v>
      </c>
      <c r="D10" s="13">
        <v>45</v>
      </c>
      <c r="E10" s="13">
        <v>0</v>
      </c>
      <c r="F10" s="13">
        <v>5</v>
      </c>
      <c r="G10" s="13">
        <v>0</v>
      </c>
      <c r="H10" s="13">
        <v>24</v>
      </c>
      <c r="I10" s="13">
        <v>1</v>
      </c>
      <c r="J10" s="13">
        <v>1</v>
      </c>
      <c r="K10" s="13">
        <v>1</v>
      </c>
      <c r="L10" s="13">
        <v>12</v>
      </c>
      <c r="M10" s="13">
        <v>11</v>
      </c>
      <c r="N10" s="13">
        <v>1</v>
      </c>
      <c r="O10" s="13">
        <v>1</v>
      </c>
      <c r="P10" s="13">
        <v>6</v>
      </c>
      <c r="Q10" s="199">
        <v>108</v>
      </c>
    </row>
    <row r="11" spans="1:17">
      <c r="A11" s="244" t="s">
        <v>72</v>
      </c>
      <c r="B11" s="13">
        <v>54</v>
      </c>
      <c r="C11" s="13">
        <v>0</v>
      </c>
      <c r="D11" s="13">
        <v>84</v>
      </c>
      <c r="E11" s="13">
        <v>2</v>
      </c>
      <c r="F11" s="13">
        <v>9</v>
      </c>
      <c r="G11" s="13">
        <v>1</v>
      </c>
      <c r="H11" s="13">
        <v>0</v>
      </c>
      <c r="I11" s="13">
        <v>2</v>
      </c>
      <c r="J11" s="13">
        <v>0</v>
      </c>
      <c r="K11" s="13">
        <v>1</v>
      </c>
      <c r="L11" s="13">
        <v>184</v>
      </c>
      <c r="M11" s="13">
        <v>0</v>
      </c>
      <c r="N11" s="13">
        <v>0</v>
      </c>
      <c r="O11" s="13">
        <v>13</v>
      </c>
      <c r="P11" s="13">
        <v>1</v>
      </c>
      <c r="Q11" s="199">
        <v>351</v>
      </c>
    </row>
    <row r="12" spans="1:17">
      <c r="A12" s="244" t="s">
        <v>73</v>
      </c>
      <c r="B12" s="13">
        <v>346</v>
      </c>
      <c r="C12" s="13">
        <v>8</v>
      </c>
      <c r="D12" s="13">
        <v>36</v>
      </c>
      <c r="E12" s="13">
        <v>4</v>
      </c>
      <c r="F12" s="13">
        <v>7</v>
      </c>
      <c r="G12" s="13">
        <v>11</v>
      </c>
      <c r="H12" s="13">
        <v>0</v>
      </c>
      <c r="I12" s="13">
        <v>0</v>
      </c>
      <c r="J12" s="13">
        <v>0</v>
      </c>
      <c r="K12" s="13">
        <v>5</v>
      </c>
      <c r="L12" s="13">
        <v>2</v>
      </c>
      <c r="M12" s="13">
        <v>0</v>
      </c>
      <c r="N12" s="13">
        <v>0</v>
      </c>
      <c r="O12" s="13">
        <v>5</v>
      </c>
      <c r="P12" s="13">
        <v>0</v>
      </c>
      <c r="Q12" s="199">
        <v>424</v>
      </c>
    </row>
    <row r="13" spans="1:17">
      <c r="A13" s="244" t="s">
        <v>74</v>
      </c>
      <c r="B13" s="13">
        <v>2</v>
      </c>
      <c r="C13" s="13">
        <v>0</v>
      </c>
      <c r="D13" s="13">
        <v>53</v>
      </c>
      <c r="E13" s="13">
        <v>2</v>
      </c>
      <c r="F13" s="13">
        <v>10</v>
      </c>
      <c r="G13" s="13">
        <v>0</v>
      </c>
      <c r="H13" s="13">
        <v>40</v>
      </c>
      <c r="I13" s="13">
        <v>1</v>
      </c>
      <c r="J13" s="13">
        <v>0</v>
      </c>
      <c r="K13" s="13">
        <v>0</v>
      </c>
      <c r="L13" s="13">
        <v>72</v>
      </c>
      <c r="M13" s="13">
        <v>11</v>
      </c>
      <c r="N13" s="13">
        <v>0</v>
      </c>
      <c r="O13" s="13">
        <v>14</v>
      </c>
      <c r="P13" s="13">
        <v>7</v>
      </c>
      <c r="Q13" s="199">
        <v>212</v>
      </c>
    </row>
    <row r="14" spans="1:17">
      <c r="A14" s="244" t="s">
        <v>75</v>
      </c>
      <c r="B14" s="13">
        <v>2</v>
      </c>
      <c r="C14" s="13">
        <v>0</v>
      </c>
      <c r="D14" s="13">
        <v>154</v>
      </c>
      <c r="E14" s="13">
        <v>8</v>
      </c>
      <c r="F14" s="13">
        <v>36</v>
      </c>
      <c r="G14" s="13">
        <v>0</v>
      </c>
      <c r="H14" s="13">
        <v>0</v>
      </c>
      <c r="I14" s="13">
        <v>72</v>
      </c>
      <c r="J14" s="13">
        <v>0</v>
      </c>
      <c r="K14" s="13">
        <v>53</v>
      </c>
      <c r="L14" s="13">
        <v>6</v>
      </c>
      <c r="M14" s="13">
        <v>2</v>
      </c>
      <c r="N14" s="13">
        <v>0</v>
      </c>
      <c r="O14" s="13">
        <v>5</v>
      </c>
      <c r="P14" s="13">
        <v>12</v>
      </c>
      <c r="Q14" s="199">
        <v>350</v>
      </c>
    </row>
    <row r="15" spans="1:17">
      <c r="A15" s="248" t="s">
        <v>76</v>
      </c>
      <c r="B15" s="13">
        <v>0</v>
      </c>
      <c r="C15" s="13">
        <v>0</v>
      </c>
      <c r="D15" s="13">
        <v>10</v>
      </c>
      <c r="E15" s="13">
        <v>1</v>
      </c>
      <c r="F15" s="13">
        <v>2</v>
      </c>
      <c r="G15" s="13">
        <v>0</v>
      </c>
      <c r="H15" s="13">
        <v>13</v>
      </c>
      <c r="I15" s="13">
        <v>0</v>
      </c>
      <c r="J15" s="13">
        <v>0</v>
      </c>
      <c r="K15" s="13">
        <v>0</v>
      </c>
      <c r="L15" s="13">
        <v>2</v>
      </c>
      <c r="M15" s="239">
        <v>345</v>
      </c>
      <c r="N15" s="13">
        <v>0</v>
      </c>
      <c r="O15" s="13">
        <v>1</v>
      </c>
      <c r="P15" s="13">
        <v>4</v>
      </c>
      <c r="Q15" s="199">
        <v>378</v>
      </c>
    </row>
    <row r="16" spans="1:17">
      <c r="A16" s="244" t="s">
        <v>77</v>
      </c>
      <c r="B16" s="13">
        <v>176</v>
      </c>
      <c r="C16" s="13">
        <v>22</v>
      </c>
      <c r="D16" s="13">
        <v>110</v>
      </c>
      <c r="E16" s="13">
        <v>2</v>
      </c>
      <c r="F16" s="13">
        <v>19</v>
      </c>
      <c r="G16" s="13">
        <v>116</v>
      </c>
      <c r="H16" s="13">
        <v>0</v>
      </c>
      <c r="I16" s="13">
        <v>8</v>
      </c>
      <c r="J16" s="13">
        <v>0</v>
      </c>
      <c r="K16" s="13">
        <v>0</v>
      </c>
      <c r="L16" s="13">
        <v>5</v>
      </c>
      <c r="M16" s="13">
        <v>0</v>
      </c>
      <c r="N16" s="13">
        <v>0</v>
      </c>
      <c r="O16" s="13">
        <v>0</v>
      </c>
      <c r="P16" s="13">
        <v>1</v>
      </c>
      <c r="Q16" s="199">
        <v>459</v>
      </c>
    </row>
    <row r="17" spans="1:17">
      <c r="A17" s="244" t="s">
        <v>78</v>
      </c>
      <c r="B17" s="13">
        <v>5</v>
      </c>
      <c r="C17" s="13">
        <v>1</v>
      </c>
      <c r="D17" s="13">
        <v>5</v>
      </c>
      <c r="E17" s="13">
        <v>0</v>
      </c>
      <c r="F17" s="13">
        <v>0</v>
      </c>
      <c r="G17" s="13">
        <v>64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99">
        <v>75</v>
      </c>
    </row>
    <row r="18" spans="1:17">
      <c r="A18" s="244" t="s">
        <v>79</v>
      </c>
      <c r="B18" s="13">
        <v>194</v>
      </c>
      <c r="C18" s="13">
        <v>1</v>
      </c>
      <c r="D18" s="13">
        <v>46</v>
      </c>
      <c r="E18" s="13">
        <v>8</v>
      </c>
      <c r="F18" s="13">
        <v>5</v>
      </c>
      <c r="G18" s="13">
        <v>7</v>
      </c>
      <c r="H18" s="13">
        <v>0</v>
      </c>
      <c r="I18" s="13">
        <v>0</v>
      </c>
      <c r="J18" s="13">
        <v>0</v>
      </c>
      <c r="K18" s="13">
        <v>0</v>
      </c>
      <c r="L18" s="13">
        <v>20</v>
      </c>
      <c r="M18" s="13">
        <v>0</v>
      </c>
      <c r="N18" s="13">
        <v>0</v>
      </c>
      <c r="O18" s="13">
        <v>0</v>
      </c>
      <c r="P18" s="13">
        <v>4</v>
      </c>
      <c r="Q18" s="199">
        <v>285</v>
      </c>
    </row>
    <row r="19" spans="1:17">
      <c r="A19" s="258" t="s">
        <v>157</v>
      </c>
      <c r="B19" s="7">
        <v>440</v>
      </c>
      <c r="C19" s="7">
        <v>91</v>
      </c>
      <c r="D19" s="104">
        <v>11490</v>
      </c>
      <c r="E19" s="104">
        <v>197</v>
      </c>
      <c r="F19" s="104">
        <v>2568</v>
      </c>
      <c r="G19" s="104">
        <v>70</v>
      </c>
      <c r="H19" s="104">
        <v>47</v>
      </c>
      <c r="I19" s="104">
        <v>1157</v>
      </c>
      <c r="J19" s="104">
        <v>6</v>
      </c>
      <c r="K19" s="104">
        <v>75</v>
      </c>
      <c r="L19" s="104">
        <v>2926</v>
      </c>
      <c r="M19" s="104">
        <v>60</v>
      </c>
      <c r="N19" s="104">
        <v>560</v>
      </c>
      <c r="O19" s="104">
        <v>2044</v>
      </c>
      <c r="P19" s="104">
        <v>3597</v>
      </c>
      <c r="Q19" s="249">
        <v>25328</v>
      </c>
    </row>
    <row r="20" spans="1:17">
      <c r="A20" s="244" t="s">
        <v>80</v>
      </c>
      <c r="B20" s="13">
        <v>0</v>
      </c>
      <c r="C20" s="13">
        <v>0</v>
      </c>
      <c r="D20" s="13">
        <v>9</v>
      </c>
      <c r="E20" s="13">
        <v>4</v>
      </c>
      <c r="F20" s="13">
        <v>1</v>
      </c>
      <c r="G20" s="13">
        <v>0</v>
      </c>
      <c r="H20" s="13">
        <v>164</v>
      </c>
      <c r="I20" s="13">
        <v>0</v>
      </c>
      <c r="J20" s="13">
        <v>0</v>
      </c>
      <c r="K20" s="13">
        <v>0</v>
      </c>
      <c r="L20" s="13">
        <v>2</v>
      </c>
      <c r="M20" s="13">
        <v>6</v>
      </c>
      <c r="N20" s="13">
        <v>0</v>
      </c>
      <c r="O20" s="13">
        <v>0</v>
      </c>
      <c r="P20" s="13">
        <v>0</v>
      </c>
      <c r="Q20" s="199">
        <v>186</v>
      </c>
    </row>
    <row r="21" spans="1:17">
      <c r="A21" s="250" t="s">
        <v>81</v>
      </c>
      <c r="B21" s="13">
        <v>2</v>
      </c>
      <c r="C21" s="13">
        <v>0</v>
      </c>
      <c r="D21" s="13">
        <v>13</v>
      </c>
      <c r="E21" s="13">
        <v>1</v>
      </c>
      <c r="F21" s="13">
        <v>3</v>
      </c>
      <c r="G21" s="13">
        <v>0</v>
      </c>
      <c r="H21" s="240">
        <v>918</v>
      </c>
      <c r="I21" s="13">
        <v>2</v>
      </c>
      <c r="J21" s="13">
        <v>0</v>
      </c>
      <c r="K21" s="13">
        <v>1</v>
      </c>
      <c r="L21" s="13">
        <v>6</v>
      </c>
      <c r="M21" s="13">
        <v>4</v>
      </c>
      <c r="N21" s="13">
        <v>0</v>
      </c>
      <c r="O21" s="13">
        <v>2</v>
      </c>
      <c r="P21" s="13">
        <v>3</v>
      </c>
      <c r="Q21" s="199">
        <v>955</v>
      </c>
    </row>
    <row r="22" spans="1:17">
      <c r="A22" s="244" t="s">
        <v>82</v>
      </c>
      <c r="B22" s="13">
        <v>364</v>
      </c>
      <c r="C22" s="13">
        <v>2</v>
      </c>
      <c r="D22" s="13">
        <v>29</v>
      </c>
      <c r="E22" s="13">
        <v>2</v>
      </c>
      <c r="F22" s="13">
        <v>15</v>
      </c>
      <c r="G22" s="13">
        <v>6</v>
      </c>
      <c r="H22" s="13">
        <v>1</v>
      </c>
      <c r="I22" s="13">
        <v>0</v>
      </c>
      <c r="J22" s="13">
        <v>0</v>
      </c>
      <c r="K22" s="13">
        <v>1</v>
      </c>
      <c r="L22" s="13">
        <v>0</v>
      </c>
      <c r="M22" s="13">
        <v>0</v>
      </c>
      <c r="N22" s="13">
        <v>0</v>
      </c>
      <c r="O22" s="13">
        <v>2</v>
      </c>
      <c r="P22" s="13">
        <v>1</v>
      </c>
      <c r="Q22" s="199">
        <v>423</v>
      </c>
    </row>
    <row r="23" spans="1:17">
      <c r="A23" s="251" t="s">
        <v>83</v>
      </c>
      <c r="B23" s="13">
        <v>1</v>
      </c>
      <c r="C23" s="13">
        <v>0</v>
      </c>
      <c r="D23" s="13">
        <v>40</v>
      </c>
      <c r="E23" s="13">
        <v>0</v>
      </c>
      <c r="F23" s="13">
        <v>5</v>
      </c>
      <c r="G23" s="13">
        <v>3</v>
      </c>
      <c r="H23" s="13">
        <v>0</v>
      </c>
      <c r="I23" s="13">
        <v>1</v>
      </c>
      <c r="J23" s="13">
        <v>0</v>
      </c>
      <c r="K23" s="241">
        <v>1614</v>
      </c>
      <c r="L23" s="13">
        <v>12</v>
      </c>
      <c r="M23" s="13">
        <v>1</v>
      </c>
      <c r="N23" s="13">
        <v>0</v>
      </c>
      <c r="O23" s="13">
        <v>0</v>
      </c>
      <c r="P23" s="13">
        <v>2</v>
      </c>
      <c r="Q23" s="199">
        <v>1679</v>
      </c>
    </row>
    <row r="24" spans="1:17">
      <c r="A24" s="244" t="s">
        <v>84</v>
      </c>
      <c r="B24" s="13">
        <v>1</v>
      </c>
      <c r="C24" s="13">
        <v>0</v>
      </c>
      <c r="D24" s="13">
        <v>8</v>
      </c>
      <c r="E24" s="13">
        <v>0</v>
      </c>
      <c r="F24" s="13">
        <v>1</v>
      </c>
      <c r="G24" s="13">
        <v>89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1</v>
      </c>
      <c r="P24" s="13">
        <v>0</v>
      </c>
      <c r="Q24" s="199">
        <v>100</v>
      </c>
    </row>
    <row r="25" spans="1:17">
      <c r="A25" s="244" t="s">
        <v>85</v>
      </c>
      <c r="B25" s="13">
        <v>0</v>
      </c>
      <c r="C25" s="13">
        <v>2</v>
      </c>
      <c r="D25" s="13">
        <v>11</v>
      </c>
      <c r="E25" s="13">
        <v>1</v>
      </c>
      <c r="F25" s="13">
        <v>2</v>
      </c>
      <c r="G25" s="13">
        <v>38</v>
      </c>
      <c r="H25" s="13">
        <v>0</v>
      </c>
      <c r="I25" s="13">
        <v>0</v>
      </c>
      <c r="J25" s="13">
        <v>0</v>
      </c>
      <c r="K25" s="13">
        <v>2</v>
      </c>
      <c r="L25" s="13">
        <v>0</v>
      </c>
      <c r="M25" s="13">
        <v>0</v>
      </c>
      <c r="N25" s="13">
        <v>0</v>
      </c>
      <c r="O25" s="13">
        <v>0</v>
      </c>
      <c r="P25" s="13">
        <v>1</v>
      </c>
      <c r="Q25" s="199">
        <v>57</v>
      </c>
    </row>
    <row r="26" spans="1:17">
      <c r="A26" s="244" t="s">
        <v>86</v>
      </c>
      <c r="B26" s="13">
        <v>3</v>
      </c>
      <c r="C26" s="13">
        <v>0</v>
      </c>
      <c r="D26" s="13">
        <v>10</v>
      </c>
      <c r="E26" s="13">
        <v>0</v>
      </c>
      <c r="F26" s="13">
        <v>1</v>
      </c>
      <c r="G26" s="13">
        <v>154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99">
        <v>168</v>
      </c>
    </row>
    <row r="27" spans="1:17">
      <c r="A27" s="244" t="s">
        <v>87</v>
      </c>
      <c r="B27" s="13">
        <v>0</v>
      </c>
      <c r="C27" s="13">
        <v>3</v>
      </c>
      <c r="D27" s="13">
        <v>12</v>
      </c>
      <c r="E27" s="13">
        <v>1</v>
      </c>
      <c r="F27" s="13">
        <v>1</v>
      </c>
      <c r="G27" s="13">
        <v>158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99">
        <v>175</v>
      </c>
    </row>
    <row r="28" spans="1:17">
      <c r="A28" s="244" t="s">
        <v>88</v>
      </c>
      <c r="B28" s="13">
        <v>0</v>
      </c>
      <c r="C28" s="13">
        <v>0</v>
      </c>
      <c r="D28" s="13">
        <v>25</v>
      </c>
      <c r="E28" s="13">
        <v>0</v>
      </c>
      <c r="F28" s="13">
        <v>9</v>
      </c>
      <c r="G28" s="13">
        <v>0</v>
      </c>
      <c r="H28" s="13">
        <v>285</v>
      </c>
      <c r="I28" s="13">
        <v>4</v>
      </c>
      <c r="J28" s="13">
        <v>0</v>
      </c>
      <c r="K28" s="13">
        <v>0</v>
      </c>
      <c r="L28" s="13">
        <v>46</v>
      </c>
      <c r="M28" s="13">
        <v>19</v>
      </c>
      <c r="N28" s="13">
        <v>0</v>
      </c>
      <c r="O28" s="13">
        <v>10</v>
      </c>
      <c r="P28" s="13">
        <v>3</v>
      </c>
      <c r="Q28" s="199">
        <v>401</v>
      </c>
    </row>
    <row r="29" spans="1:17">
      <c r="A29" s="244" t="s">
        <v>89</v>
      </c>
      <c r="B29" s="13">
        <v>0</v>
      </c>
      <c r="C29" s="13">
        <v>1</v>
      </c>
      <c r="D29" s="13">
        <v>67</v>
      </c>
      <c r="E29" s="13">
        <v>2</v>
      </c>
      <c r="F29" s="13">
        <v>11</v>
      </c>
      <c r="G29" s="13">
        <v>0</v>
      </c>
      <c r="H29" s="13">
        <v>9</v>
      </c>
      <c r="I29" s="13">
        <v>10</v>
      </c>
      <c r="J29" s="13">
        <v>0</v>
      </c>
      <c r="K29" s="13">
        <v>0</v>
      </c>
      <c r="L29" s="13">
        <v>3</v>
      </c>
      <c r="M29" s="13">
        <v>4</v>
      </c>
      <c r="N29" s="13">
        <v>0</v>
      </c>
      <c r="O29" s="13">
        <v>1</v>
      </c>
      <c r="P29" s="13">
        <v>22</v>
      </c>
      <c r="Q29" s="199">
        <v>130</v>
      </c>
    </row>
    <row r="30" spans="1:17">
      <c r="A30" s="244" t="s">
        <v>90</v>
      </c>
      <c r="B30" s="13">
        <v>0</v>
      </c>
      <c r="C30" s="13">
        <v>0</v>
      </c>
      <c r="D30" s="13">
        <v>3</v>
      </c>
      <c r="E30" s="13">
        <v>0</v>
      </c>
      <c r="F30" s="13">
        <v>0</v>
      </c>
      <c r="G30" s="13">
        <v>0</v>
      </c>
      <c r="H30" s="13">
        <v>59</v>
      </c>
      <c r="I30" s="13">
        <v>0</v>
      </c>
      <c r="J30" s="13">
        <v>4</v>
      </c>
      <c r="K30" s="13">
        <v>0</v>
      </c>
      <c r="L30" s="13">
        <v>2</v>
      </c>
      <c r="M30" s="13">
        <v>4</v>
      </c>
      <c r="N30" s="13">
        <v>0</v>
      </c>
      <c r="O30" s="13">
        <v>5</v>
      </c>
      <c r="P30" s="13">
        <v>0</v>
      </c>
      <c r="Q30" s="199">
        <v>77</v>
      </c>
    </row>
    <row r="31" spans="1:17">
      <c r="A31" s="244" t="s">
        <v>91</v>
      </c>
      <c r="B31" s="13">
        <v>3</v>
      </c>
      <c r="C31" s="13">
        <v>1</v>
      </c>
      <c r="D31" s="13">
        <v>9</v>
      </c>
      <c r="E31" s="13">
        <v>1</v>
      </c>
      <c r="F31" s="13">
        <v>3</v>
      </c>
      <c r="G31" s="13">
        <v>197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99">
        <v>214</v>
      </c>
    </row>
    <row r="32" spans="1:17">
      <c r="A32" s="244" t="s">
        <v>92</v>
      </c>
      <c r="B32" s="13">
        <v>10</v>
      </c>
      <c r="C32" s="13">
        <v>5</v>
      </c>
      <c r="D32" s="13">
        <v>38</v>
      </c>
      <c r="E32" s="13">
        <v>0</v>
      </c>
      <c r="F32" s="13">
        <v>10</v>
      </c>
      <c r="G32" s="13">
        <v>237</v>
      </c>
      <c r="H32" s="13">
        <v>0</v>
      </c>
      <c r="I32" s="13">
        <v>0</v>
      </c>
      <c r="J32" s="13">
        <v>0</v>
      </c>
      <c r="K32" s="13">
        <v>0</v>
      </c>
      <c r="L32" s="13">
        <v>1</v>
      </c>
      <c r="M32" s="13">
        <v>0</v>
      </c>
      <c r="N32" s="13">
        <v>1</v>
      </c>
      <c r="O32" s="13">
        <v>2</v>
      </c>
      <c r="P32" s="13">
        <v>1</v>
      </c>
      <c r="Q32" s="199">
        <v>305</v>
      </c>
    </row>
    <row r="33" spans="1:17">
      <c r="A33" s="252" t="s">
        <v>93</v>
      </c>
      <c r="B33" s="13">
        <v>1</v>
      </c>
      <c r="C33" s="13">
        <v>0</v>
      </c>
      <c r="D33" s="13">
        <v>51</v>
      </c>
      <c r="E33" s="13">
        <v>3</v>
      </c>
      <c r="F33" s="13">
        <v>6</v>
      </c>
      <c r="G33" s="13">
        <v>0</v>
      </c>
      <c r="H33" s="13">
        <v>6</v>
      </c>
      <c r="I33" s="13">
        <v>41</v>
      </c>
      <c r="J33" s="242">
        <v>775</v>
      </c>
      <c r="K33" s="13">
        <v>5</v>
      </c>
      <c r="L33" s="13">
        <v>3</v>
      </c>
      <c r="M33" s="13">
        <v>0</v>
      </c>
      <c r="N33" s="13">
        <v>0</v>
      </c>
      <c r="O33" s="13">
        <v>2</v>
      </c>
      <c r="P33" s="13">
        <v>3</v>
      </c>
      <c r="Q33" s="199">
        <v>896</v>
      </c>
    </row>
    <row r="34" spans="1:17">
      <c r="A34" s="244" t="s">
        <v>209</v>
      </c>
      <c r="B34" s="7">
        <v>550</v>
      </c>
      <c r="C34" s="7">
        <v>11</v>
      </c>
      <c r="D34" s="7">
        <v>865</v>
      </c>
      <c r="E34" s="7">
        <v>0</v>
      </c>
      <c r="F34" s="7">
        <v>196</v>
      </c>
      <c r="G34" s="7">
        <v>142</v>
      </c>
      <c r="H34" s="7">
        <v>120</v>
      </c>
      <c r="I34" s="7">
        <v>101</v>
      </c>
      <c r="J34" s="7">
        <v>95</v>
      </c>
      <c r="K34" s="7">
        <v>56</v>
      </c>
      <c r="L34" s="7">
        <v>204</v>
      </c>
      <c r="M34" s="7">
        <v>3</v>
      </c>
      <c r="N34" s="7">
        <v>5</v>
      </c>
      <c r="O34" s="7">
        <v>40</v>
      </c>
      <c r="P34" s="7">
        <v>32</v>
      </c>
      <c r="Q34" s="249">
        <v>2420</v>
      </c>
    </row>
    <row r="35" spans="1:17">
      <c r="A35" s="244" t="s">
        <v>25</v>
      </c>
      <c r="B35" s="7">
        <v>6</v>
      </c>
      <c r="C35" s="7">
        <v>4</v>
      </c>
      <c r="D35" s="7">
        <v>214</v>
      </c>
      <c r="E35" s="7">
        <v>4</v>
      </c>
      <c r="F35" s="7">
        <v>6</v>
      </c>
      <c r="G35" s="7">
        <v>12</v>
      </c>
      <c r="H35" s="7">
        <v>5</v>
      </c>
      <c r="I35" s="7">
        <v>10</v>
      </c>
      <c r="J35" s="7">
        <v>1</v>
      </c>
      <c r="K35" s="7">
        <v>8</v>
      </c>
      <c r="L35" s="7">
        <v>10</v>
      </c>
      <c r="M35" s="7">
        <v>0</v>
      </c>
      <c r="N35" s="7">
        <v>0</v>
      </c>
      <c r="O35" s="7">
        <v>10</v>
      </c>
      <c r="P35" s="7">
        <v>7</v>
      </c>
      <c r="Q35" s="249">
        <v>299</v>
      </c>
    </row>
    <row r="36" spans="1:17">
      <c r="A36" s="96" t="s">
        <v>23</v>
      </c>
      <c r="B36" s="234">
        <v>3374</v>
      </c>
      <c r="C36" s="234">
        <v>1168</v>
      </c>
      <c r="D36" s="234">
        <v>13929</v>
      </c>
      <c r="E36" s="234">
        <v>248</v>
      </c>
      <c r="F36" s="234">
        <v>3015</v>
      </c>
      <c r="G36" s="234">
        <v>2523</v>
      </c>
      <c r="H36" s="234">
        <v>1953</v>
      </c>
      <c r="I36" s="234">
        <v>1416</v>
      </c>
      <c r="J36" s="234">
        <v>883</v>
      </c>
      <c r="K36" s="234">
        <v>1828</v>
      </c>
      <c r="L36" s="234">
        <v>3562</v>
      </c>
      <c r="M36" s="234">
        <v>473</v>
      </c>
      <c r="N36" s="234">
        <v>571</v>
      </c>
      <c r="O36" s="234">
        <v>2164</v>
      </c>
      <c r="P36" s="234">
        <v>3713</v>
      </c>
      <c r="Q36" s="199">
        <v>40820</v>
      </c>
    </row>
    <row r="37" spans="1:17" ht="39" thickBot="1">
      <c r="A37" s="253" t="s">
        <v>210</v>
      </c>
      <c r="B37" s="254">
        <v>0.28867812685240068</v>
      </c>
      <c r="C37" s="254">
        <v>0.86643835616438358</v>
      </c>
      <c r="D37" s="255"/>
      <c r="E37" s="255"/>
      <c r="F37" s="255"/>
      <c r="G37" s="254">
        <v>0.40784780023781214</v>
      </c>
      <c r="H37" s="254">
        <v>0.47004608294930877</v>
      </c>
      <c r="I37" s="255"/>
      <c r="J37" s="254">
        <v>0.87768969422423559</v>
      </c>
      <c r="K37" s="254">
        <v>0.88293216630196936</v>
      </c>
      <c r="L37" s="255"/>
      <c r="M37" s="254">
        <v>0.7293868921775899</v>
      </c>
      <c r="N37" s="255"/>
      <c r="O37" s="255"/>
      <c r="P37" s="255"/>
      <c r="Q37" s="256"/>
    </row>
    <row r="38" spans="1:17">
      <c r="A38" s="106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214"/>
    </row>
    <row r="39" spans="1:17">
      <c r="A39" s="106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214"/>
    </row>
    <row r="40" spans="1:17">
      <c r="A40" s="106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214"/>
    </row>
    <row r="41" spans="1:17">
      <c r="A41" s="106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215"/>
    </row>
    <row r="42" spans="1:17">
      <c r="A42" s="106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215"/>
    </row>
    <row r="43" spans="1:17">
      <c r="A43" s="10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215"/>
    </row>
    <row r="44" spans="1:17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216"/>
    </row>
  </sheetData>
  <mergeCells count="1">
    <mergeCell ref="A1:Q1"/>
  </mergeCells>
  <phoneticPr fontId="0" type="noConversion"/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9"/>
  <sheetViews>
    <sheetView zoomScaleNormal="100" workbookViewId="0">
      <selection activeCell="S14" sqref="S14"/>
    </sheetView>
  </sheetViews>
  <sheetFormatPr baseColWidth="10" defaultRowHeight="12.75"/>
  <cols>
    <col min="1" max="1" width="36.5703125" style="61" customWidth="1"/>
    <col min="2" max="3" width="5.5703125" style="61" bestFit="1" customWidth="1"/>
    <col min="4" max="4" width="6.5703125" style="61" bestFit="1" customWidth="1"/>
    <col min="5" max="5" width="6.5703125" style="61" customWidth="1"/>
    <col min="6" max="9" width="5.5703125" style="61" bestFit="1" customWidth="1"/>
    <col min="10" max="10" width="4" style="61" bestFit="1" customWidth="1"/>
    <col min="11" max="12" width="5.5703125" style="61" bestFit="1" customWidth="1"/>
    <col min="13" max="13" width="5.42578125" style="61" bestFit="1" customWidth="1"/>
    <col min="14" max="14" width="6.140625" style="61" bestFit="1" customWidth="1"/>
    <col min="15" max="15" width="5.5703125" style="61" bestFit="1" customWidth="1"/>
    <col min="16" max="16" width="5.5703125" style="61" customWidth="1"/>
    <col min="17" max="17" width="6.5703125" style="61" bestFit="1" customWidth="1"/>
    <col min="18" max="16384" width="11.42578125" style="61"/>
  </cols>
  <sheetData>
    <row r="1" spans="1:17" ht="26.25" customHeight="1">
      <c r="A1" s="474" t="s">
        <v>254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</row>
    <row r="2" spans="1:17" ht="13.5" thickBot="1">
      <c r="A2" s="3"/>
    </row>
    <row r="3" spans="1:17" ht="93.75" customHeight="1">
      <c r="A3" s="108"/>
      <c r="B3" s="146" t="s">
        <v>199</v>
      </c>
      <c r="C3" s="146" t="s">
        <v>198</v>
      </c>
      <c r="D3" s="146" t="s">
        <v>14</v>
      </c>
      <c r="E3" s="146" t="s">
        <v>61</v>
      </c>
      <c r="F3" s="146" t="s">
        <v>119</v>
      </c>
      <c r="G3" s="146" t="s">
        <v>191</v>
      </c>
      <c r="H3" s="146" t="s">
        <v>17</v>
      </c>
      <c r="I3" s="146" t="s">
        <v>197</v>
      </c>
      <c r="J3" s="146" t="s">
        <v>196</v>
      </c>
      <c r="K3" s="146" t="s">
        <v>195</v>
      </c>
      <c r="L3" s="146" t="s">
        <v>194</v>
      </c>
      <c r="M3" s="146" t="s">
        <v>21</v>
      </c>
      <c r="N3" s="146" t="s">
        <v>22</v>
      </c>
      <c r="O3" s="146" t="s">
        <v>193</v>
      </c>
      <c r="P3" s="146" t="s">
        <v>192</v>
      </c>
      <c r="Q3" s="109" t="s">
        <v>23</v>
      </c>
    </row>
    <row r="4" spans="1:17" ht="19.5" customHeight="1">
      <c r="A4" s="151" t="s">
        <v>159</v>
      </c>
      <c r="B4" s="60">
        <v>440</v>
      </c>
      <c r="C4" s="60">
        <v>91</v>
      </c>
      <c r="D4" s="60">
        <v>11490</v>
      </c>
      <c r="E4" s="60">
        <v>197</v>
      </c>
      <c r="F4" s="60">
        <v>2568</v>
      </c>
      <c r="G4" s="60">
        <v>70</v>
      </c>
      <c r="H4" s="60">
        <v>47</v>
      </c>
      <c r="I4" s="60">
        <v>1157</v>
      </c>
      <c r="J4" s="60">
        <v>6</v>
      </c>
      <c r="K4" s="60">
        <v>75</v>
      </c>
      <c r="L4" s="60">
        <v>2926</v>
      </c>
      <c r="M4" s="60">
        <v>60</v>
      </c>
      <c r="N4" s="60">
        <v>560</v>
      </c>
      <c r="O4" s="60">
        <v>2044</v>
      </c>
      <c r="P4" s="60">
        <v>3597</v>
      </c>
      <c r="Q4" s="105">
        <v>25328</v>
      </c>
    </row>
    <row r="5" spans="1:17" ht="19.5" customHeight="1">
      <c r="A5" s="151" t="s">
        <v>160</v>
      </c>
      <c r="B5" s="60">
        <v>2378</v>
      </c>
      <c r="C5" s="60">
        <v>1062</v>
      </c>
      <c r="D5" s="60">
        <v>1358</v>
      </c>
      <c r="E5" s="60">
        <v>47</v>
      </c>
      <c r="F5" s="60">
        <v>245</v>
      </c>
      <c r="G5" s="60">
        <v>2299</v>
      </c>
      <c r="H5" s="60">
        <v>1781</v>
      </c>
      <c r="I5" s="60">
        <v>148</v>
      </c>
      <c r="J5" s="60">
        <v>781</v>
      </c>
      <c r="K5" s="60">
        <v>1689</v>
      </c>
      <c r="L5" s="60">
        <v>422</v>
      </c>
      <c r="M5" s="60">
        <v>410</v>
      </c>
      <c r="N5" s="60">
        <v>6</v>
      </c>
      <c r="O5" s="60">
        <v>70</v>
      </c>
      <c r="P5" s="60">
        <v>77</v>
      </c>
      <c r="Q5" s="105">
        <v>12773</v>
      </c>
    </row>
    <row r="6" spans="1:17" ht="19.5" customHeight="1">
      <c r="A6" s="152" t="s">
        <v>161</v>
      </c>
      <c r="B6" s="257">
        <v>2818</v>
      </c>
      <c r="C6" s="257">
        <v>1153</v>
      </c>
      <c r="D6" s="257">
        <v>12848</v>
      </c>
      <c r="E6" s="257">
        <v>244</v>
      </c>
      <c r="F6" s="257">
        <v>2813</v>
      </c>
      <c r="G6" s="257">
        <v>2369</v>
      </c>
      <c r="H6" s="257">
        <v>1828</v>
      </c>
      <c r="I6" s="257">
        <v>1305</v>
      </c>
      <c r="J6" s="257">
        <v>787</v>
      </c>
      <c r="K6" s="257">
        <v>1764</v>
      </c>
      <c r="L6" s="257">
        <v>3348</v>
      </c>
      <c r="M6" s="257">
        <v>470</v>
      </c>
      <c r="N6" s="257">
        <v>566</v>
      </c>
      <c r="O6" s="257">
        <v>2114</v>
      </c>
      <c r="P6" s="257">
        <v>3674</v>
      </c>
      <c r="Q6" s="100">
        <v>38101</v>
      </c>
    </row>
    <row r="7" spans="1:17" ht="19.5" customHeight="1">
      <c r="A7" s="151" t="s">
        <v>200</v>
      </c>
      <c r="B7" s="60">
        <v>550</v>
      </c>
      <c r="C7" s="60">
        <v>11</v>
      </c>
      <c r="D7" s="60">
        <v>865</v>
      </c>
      <c r="E7" s="60">
        <v>0</v>
      </c>
      <c r="F7" s="60">
        <v>196</v>
      </c>
      <c r="G7" s="60">
        <v>142</v>
      </c>
      <c r="H7" s="60">
        <v>120</v>
      </c>
      <c r="I7" s="60">
        <v>101</v>
      </c>
      <c r="J7" s="60">
        <v>95</v>
      </c>
      <c r="K7" s="60">
        <v>56</v>
      </c>
      <c r="L7" s="60">
        <v>204</v>
      </c>
      <c r="M7" s="60">
        <v>3</v>
      </c>
      <c r="N7" s="60">
        <v>5</v>
      </c>
      <c r="O7" s="60">
        <v>40</v>
      </c>
      <c r="P7" s="60">
        <v>32</v>
      </c>
      <c r="Q7" s="105">
        <v>2420</v>
      </c>
    </row>
    <row r="8" spans="1:17" ht="19.5" customHeight="1">
      <c r="A8" s="151" t="s">
        <v>25</v>
      </c>
      <c r="B8" s="60">
        <v>6</v>
      </c>
      <c r="C8" s="60">
        <v>4</v>
      </c>
      <c r="D8" s="60">
        <v>214</v>
      </c>
      <c r="E8" s="60">
        <v>4</v>
      </c>
      <c r="F8" s="60">
        <v>6</v>
      </c>
      <c r="G8" s="60">
        <v>12</v>
      </c>
      <c r="H8" s="60">
        <v>5</v>
      </c>
      <c r="I8" s="60">
        <v>10</v>
      </c>
      <c r="J8" s="60">
        <v>1</v>
      </c>
      <c r="K8" s="60">
        <v>8</v>
      </c>
      <c r="L8" s="60">
        <v>10</v>
      </c>
      <c r="M8" s="60">
        <v>0</v>
      </c>
      <c r="N8" s="60">
        <v>0</v>
      </c>
      <c r="O8" s="60">
        <v>10</v>
      </c>
      <c r="P8" s="60">
        <v>7</v>
      </c>
      <c r="Q8" s="105">
        <v>299</v>
      </c>
    </row>
    <row r="9" spans="1:17" ht="19.5" customHeight="1" thickBot="1">
      <c r="A9" s="153" t="s">
        <v>158</v>
      </c>
      <c r="B9" s="99">
        <v>3374</v>
      </c>
      <c r="C9" s="99">
        <v>1168</v>
      </c>
      <c r="D9" s="99">
        <v>13927</v>
      </c>
      <c r="E9" s="99">
        <v>248</v>
      </c>
      <c r="F9" s="99">
        <v>3015</v>
      </c>
      <c r="G9" s="99">
        <v>2523</v>
      </c>
      <c r="H9" s="99">
        <v>1953</v>
      </c>
      <c r="I9" s="99">
        <v>1416</v>
      </c>
      <c r="J9" s="99">
        <v>883</v>
      </c>
      <c r="K9" s="99">
        <v>1828</v>
      </c>
      <c r="L9" s="99">
        <v>3562</v>
      </c>
      <c r="M9" s="99">
        <v>473</v>
      </c>
      <c r="N9" s="99">
        <v>571</v>
      </c>
      <c r="O9" s="99">
        <v>2164</v>
      </c>
      <c r="P9" s="99">
        <v>3713</v>
      </c>
      <c r="Q9" s="98">
        <v>40820</v>
      </c>
    </row>
  </sheetData>
  <mergeCells count="1">
    <mergeCell ref="A1:Q1"/>
  </mergeCells>
  <phoneticPr fontId="0" type="noConversion"/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4</vt:i4>
      </vt:variant>
    </vt:vector>
  </HeadingPairs>
  <TitlesOfParts>
    <vt:vector size="18" baseType="lpstr">
      <vt:lpstr>Entrées</vt:lpstr>
      <vt:lpstr>Prêts</vt:lpstr>
      <vt:lpstr>Fréquentation portail</vt:lpstr>
      <vt:lpstr>Abonnés &amp; Emprunteurs actifs</vt:lpstr>
      <vt:lpstr>Surfaces et places assises </vt:lpstr>
      <vt:lpstr>Entrées prêts jours heures</vt:lpstr>
      <vt:lpstr>Abonnés au 31 cate d'abo</vt:lpstr>
      <vt:lpstr>Abonnés communes et %</vt:lpstr>
      <vt:lpstr>Abonnés des communes</vt:lpstr>
      <vt:lpstr>Collection</vt:lpstr>
      <vt:lpstr>Acquisitions courantes</vt:lpstr>
      <vt:lpstr>Acquisitions par loc</vt:lpstr>
      <vt:lpstr>Périodiques</vt:lpstr>
      <vt:lpstr>Feuil2</vt:lpstr>
      <vt:lpstr>'Abonnés au 31 cate d''abo'!Zone_d_impression</vt:lpstr>
      <vt:lpstr>Collection!Zone_d_impression</vt:lpstr>
      <vt:lpstr>Entrées!Zone_d_impression</vt:lpstr>
      <vt:lpstr>Prêts!Zone_d_impression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bergafj</dc:creator>
  <cp:lastModifiedBy>BERGA frédérique jeanne</cp:lastModifiedBy>
  <cp:lastPrinted>2014-03-28T10:35:01Z</cp:lastPrinted>
  <dcterms:created xsi:type="dcterms:W3CDTF">2012-07-10T12:19:50Z</dcterms:created>
  <dcterms:modified xsi:type="dcterms:W3CDTF">2017-11-22T09:26:44Z</dcterms:modified>
</cp:coreProperties>
</file>