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576" activeTab="0"/>
  </bookViews>
  <sheets>
    <sheet name="2022" sheetId="1" r:id="rId1"/>
  </sheets>
  <definedNames>
    <definedName name="_xlnm.Print_Area" localSheetId="0">'2022'!$A$1:$R$60</definedName>
  </definedNames>
  <calcPr fullCalcOnLoad="1"/>
</workbook>
</file>

<file path=xl/comments1.xml><?xml version="1.0" encoding="utf-8"?>
<comments xmlns="http://schemas.openxmlformats.org/spreadsheetml/2006/main">
  <authors>
    <author>Julie PHILIBERT</author>
  </authors>
  <commentList>
    <comment ref="O20" authorId="0">
      <text>
        <r>
          <rPr>
            <b/>
            <sz val="9"/>
            <rFont val="Tahoma"/>
            <family val="2"/>
          </rPr>
          <t>Julie PHILIBERT:</t>
        </r>
        <r>
          <rPr>
            <sz val="9"/>
            <rFont val="Tahoma"/>
            <family val="2"/>
          </rPr>
          <t xml:space="preserve">
rattaché à 2019, mais payé en 2020
</t>
        </r>
      </text>
    </comment>
    <comment ref="P20" authorId="0">
      <text>
        <r>
          <rPr>
            <b/>
            <sz val="9"/>
            <rFont val="Tahoma"/>
            <family val="2"/>
          </rPr>
          <t>Julie PHILIBERT:</t>
        </r>
        <r>
          <rPr>
            <sz val="9"/>
            <rFont val="Tahoma"/>
            <family val="2"/>
          </rPr>
          <t xml:space="preserve">
pas demandé</t>
        </r>
      </text>
    </comment>
    <comment ref="P53" authorId="0">
      <text>
        <r>
          <rPr>
            <b/>
            <sz val="9"/>
            <rFont val="Tahoma"/>
            <family val="2"/>
          </rPr>
          <t>Julie PHILIBERT:</t>
        </r>
        <r>
          <rPr>
            <sz val="9"/>
            <rFont val="Tahoma"/>
            <family val="2"/>
          </rPr>
          <t xml:space="preserve">
PAS ENCORE DOSSIER + ATTENTION SUR LE PRINCIPE SUBV :CONVENTION</t>
        </r>
      </text>
    </comment>
  </commentList>
</comments>
</file>

<file path=xl/sharedStrings.xml><?xml version="1.0" encoding="utf-8"?>
<sst xmlns="http://schemas.openxmlformats.org/spreadsheetml/2006/main" count="116" uniqueCount="106">
  <si>
    <t xml:space="preserve">Suivi versement associations 2022- 
</t>
  </si>
  <si>
    <t>Versement en 2022 par date</t>
  </si>
  <si>
    <t xml:space="preserve">Historique des versements </t>
  </si>
  <si>
    <t>Association triées par date de versement du Conseil</t>
  </si>
  <si>
    <t>prévision BP</t>
  </si>
  <si>
    <t>subvention de fonctionnement</t>
  </si>
  <si>
    <t>subvention exceptionnelle</t>
  </si>
  <si>
    <t xml:space="preserve">date d'attribution en Conseil </t>
  </si>
  <si>
    <t>mandaté</t>
  </si>
  <si>
    <t>asso par ordre alphabétique</t>
  </si>
  <si>
    <t>2014</t>
  </si>
  <si>
    <t>2015</t>
  </si>
  <si>
    <t>2016</t>
  </si>
  <si>
    <t>2017</t>
  </si>
  <si>
    <t>2018</t>
  </si>
  <si>
    <t>2019</t>
  </si>
  <si>
    <t>ACANTHE</t>
  </si>
  <si>
    <t>LES LAPINOUS</t>
  </si>
  <si>
    <t>AFM TELETHON</t>
  </si>
  <si>
    <t>LIRE ET GRANDIR</t>
  </si>
  <si>
    <t>AMIS DE LA NATURE</t>
  </si>
  <si>
    <t>LES RABBITS</t>
  </si>
  <si>
    <t>ANCIENS COMBATTANTS</t>
  </si>
  <si>
    <t>LE CLAPAS</t>
  </si>
  <si>
    <t>ANTI ROUILLE</t>
  </si>
  <si>
    <t>L'ANTI ROUILLE</t>
  </si>
  <si>
    <t>ASM VOLLEY</t>
  </si>
  <si>
    <t>LA BOULE CLAPIEROISE</t>
  </si>
  <si>
    <t>ASPAM ALEGRIA</t>
  </si>
  <si>
    <t>JAAC HANDBALL</t>
  </si>
  <si>
    <t>ASS MAIRES DE L'HERAULT - AMF</t>
  </si>
  <si>
    <t>GRAND ECRAN</t>
  </si>
  <si>
    <t>ASSOCIATION PARALYSES DE France - APF</t>
  </si>
  <si>
    <t>ECOLE DE MUSIQUUE</t>
  </si>
  <si>
    <t>ATELIER PHOTO DE CLAPIERS</t>
  </si>
  <si>
    <t>CLARPEGE</t>
  </si>
  <si>
    <t>BALOU GRANDOU</t>
  </si>
  <si>
    <t>CLAPIERS BASKETS</t>
  </si>
  <si>
    <t>BASIC BMX</t>
  </si>
  <si>
    <t>LES COUREURS DE L'EOLIENNE</t>
  </si>
  <si>
    <t>BOULE CLAPIEROISE</t>
  </si>
  <si>
    <t>CHASSE SAINT HUBERT</t>
  </si>
  <si>
    <t>CHASSE ST HUBERT</t>
  </si>
  <si>
    <t>LIGUE CONTRE LE CANCER</t>
  </si>
  <si>
    <t>CLAPICULTEURS</t>
  </si>
  <si>
    <t>OPUS CORPUS</t>
  </si>
  <si>
    <t>CLAPIERS BASKET</t>
  </si>
  <si>
    <t>LA GRANDE HORLOGE</t>
  </si>
  <si>
    <t>CLAPIERS COUNTRY DANCE</t>
  </si>
  <si>
    <t>CLAP YES</t>
  </si>
  <si>
    <t>CLAPIERS RANDO</t>
  </si>
  <si>
    <t>CLAPIERS TENNIS  CLUB</t>
  </si>
  <si>
    <t>300/200</t>
  </si>
  <si>
    <t>CLARPEGE ET SES AMIS</t>
  </si>
  <si>
    <t>CLA-PIEDS RANDO</t>
  </si>
  <si>
    <t>CLUB DES AINES</t>
  </si>
  <si>
    <t>voir "le clapas" ci-dessous</t>
  </si>
  <si>
    <t>ASPAM (ALEGRIA)</t>
  </si>
  <si>
    <t>COMITE DE JUMELAGE</t>
  </si>
  <si>
    <t>JACOU CLAPIERS FOOTBALL ASSO</t>
  </si>
  <si>
    <t>COMITES DES FETES CLAPIEROIS</t>
  </si>
  <si>
    <t>COUREURS DE L'EOLIENNE</t>
  </si>
  <si>
    <t>400/1200</t>
  </si>
  <si>
    <t>1100€/400€</t>
  </si>
  <si>
    <t>CYCLISME CLAPIERS</t>
  </si>
  <si>
    <t>ECOLE DE MUSIQUE DE CLAPIERS</t>
  </si>
  <si>
    <t>FEDERATION AVEUGLES AMBLYOPES</t>
  </si>
  <si>
    <t>GRAND ECRAN 2001</t>
  </si>
  <si>
    <t>GYMNASTIQUE ARTISTIQUE CLAPIERS</t>
  </si>
  <si>
    <t>total</t>
  </si>
  <si>
    <t>HANDBALL JACOU</t>
  </si>
  <si>
    <t>HISTOIRE ET CINEMA</t>
  </si>
  <si>
    <t xml:space="preserve">soit un total </t>
  </si>
  <si>
    <t>La route des aventurières</t>
  </si>
  <si>
    <t>Las Castanuelas</t>
  </si>
  <si>
    <t>LIRE ET GRANDIR (BIBLIOTH.ECOLE)</t>
  </si>
  <si>
    <t>LYC G POMPIDOU CASTELNAU LE LEZ</t>
  </si>
  <si>
    <t>MADE 4 ELLES</t>
  </si>
  <si>
    <t>MILLE PATTES</t>
  </si>
  <si>
    <t>OMSC</t>
  </si>
  <si>
    <t>PEGOROC</t>
  </si>
  <si>
    <t>Budget 2020</t>
  </si>
  <si>
    <t>total budget 2022</t>
  </si>
  <si>
    <t>dépenses prévisionnelles</t>
  </si>
  <si>
    <t>Mandaté au …..2022</t>
  </si>
  <si>
    <t>Disponible par rapp au mandaté</t>
  </si>
  <si>
    <t>PERCEPTEUR DE MAUGUIO RATTACHEME</t>
  </si>
  <si>
    <t>BP asso (6574)</t>
  </si>
  <si>
    <t>PREMIER SECOURS</t>
  </si>
  <si>
    <t>BP CCAS (657362)</t>
  </si>
  <si>
    <t>PREVENTION ROUTIERE</t>
  </si>
  <si>
    <t>BP OCCE mater et primaire (657 361)</t>
  </si>
  <si>
    <t>RIVERAINS PIGEONNIER CABRIES</t>
  </si>
  <si>
    <t>TENNIS CLUB</t>
  </si>
  <si>
    <t>US CLAPIERS FOOTBALL</t>
  </si>
  <si>
    <t>US CLAPIERS TEYRAN FOOTBALL</t>
  </si>
  <si>
    <t>VETERINAIRES POUR TOUS</t>
  </si>
  <si>
    <t>Total général</t>
  </si>
  <si>
    <t>Crèche Les Lapinous</t>
  </si>
  <si>
    <t>Us Clapiers Jacou Football</t>
  </si>
  <si>
    <t>Association des Anciens combattants</t>
  </si>
  <si>
    <t>Les Rabbits</t>
  </si>
  <si>
    <t>1 500€</t>
  </si>
  <si>
    <t xml:space="preserve">Pegoroc </t>
  </si>
  <si>
    <t>ASPAM Alegria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</si>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</sst>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sz val="9"/>
      <color theme="1"/>
      <name val="Century Gothic"/>
      <family val="2"/>
    </font>
    <font>
      <sz val="10"/>
      <color theme="1"/>
      <name val="Times New Roman"/>
      <family val="1"/>
    </font>
    <font>
      <b/>
      <sz val="10"/>
      <color theme="1"/>
      <name val="Century Gothic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14" borderId="10" xfId="0" applyFont="1" applyFill="1" applyBorder="1" applyAlignment="1">
      <alignment/>
    </xf>
    <xf numFmtId="0" fontId="46" fillId="14" borderId="0" xfId="0" applyFont="1" applyFill="1" applyAlignment="1">
      <alignment horizontal="center"/>
    </xf>
    <xf numFmtId="0" fontId="46" fillId="0" borderId="0" xfId="0" applyFont="1" applyAlignment="1">
      <alignment/>
    </xf>
    <xf numFmtId="1" fontId="47" fillId="8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64" fontId="0" fillId="1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64" fontId="0" fillId="0" borderId="10" xfId="44" applyNumberFormat="1" applyFont="1" applyBorder="1" applyAlignment="1">
      <alignment/>
    </xf>
    <xf numFmtId="1" fontId="48" fillId="33" borderId="10" xfId="0" applyNumberFormat="1" applyFont="1" applyFill="1" applyBorder="1" applyAlignment="1">
      <alignment horizontal="left" wrapText="1"/>
    </xf>
    <xf numFmtId="1" fontId="47" fillId="33" borderId="10" xfId="0" applyNumberFormat="1" applyFont="1" applyFill="1" applyBorder="1" applyAlignment="1">
      <alignment horizontal="center" wrapText="1"/>
    </xf>
    <xf numFmtId="44" fontId="47" fillId="33" borderId="10" xfId="0" applyNumberFormat="1" applyFont="1" applyFill="1" applyBorder="1" applyAlignment="1">
      <alignment horizontal="center" wrapText="1"/>
    </xf>
    <xf numFmtId="44" fontId="48" fillId="33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165" fontId="0" fillId="0" borderId="10" xfId="44" applyFont="1" applyBorder="1" applyAlignment="1">
      <alignment/>
    </xf>
    <xf numFmtId="44" fontId="0" fillId="0" borderId="10" xfId="44" applyNumberFormat="1" applyFont="1" applyBorder="1" applyAlignment="1">
      <alignment/>
    </xf>
    <xf numFmtId="44" fontId="0" fillId="0" borderId="10" xfId="44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13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33" borderId="10" xfId="44" applyNumberFormat="1" applyFont="1" applyFill="1" applyBorder="1" applyAlignment="1">
      <alignment/>
    </xf>
    <xf numFmtId="165" fontId="0" fillId="33" borderId="10" xfId="44" applyFont="1" applyFill="1" applyBorder="1" applyAlignment="1">
      <alignment/>
    </xf>
    <xf numFmtId="8" fontId="49" fillId="0" borderId="10" xfId="0" applyNumberFormat="1" applyFont="1" applyBorder="1" applyAlignment="1">
      <alignment horizontal="justify" vertical="center" wrapText="1"/>
    </xf>
    <xf numFmtId="14" fontId="0" fillId="33" borderId="10" xfId="0" applyNumberFormat="1" applyFill="1" applyBorder="1" applyAlignment="1">
      <alignment/>
    </xf>
    <xf numFmtId="0" fontId="50" fillId="0" borderId="10" xfId="0" applyFont="1" applyBorder="1" applyAlignment="1">
      <alignment horizontal="justify" vertical="center" wrapText="1"/>
    </xf>
    <xf numFmtId="8" fontId="51" fillId="0" borderId="10" xfId="0" applyNumberFormat="1" applyFont="1" applyBorder="1" applyAlignment="1">
      <alignment horizontal="justify" vertical="center" wrapText="1"/>
    </xf>
    <xf numFmtId="164" fontId="0" fillId="33" borderId="10" xfId="0" applyNumberFormat="1" applyFill="1" applyBorder="1" applyAlignment="1">
      <alignment/>
    </xf>
    <xf numFmtId="0" fontId="51" fillId="0" borderId="10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8" fontId="51" fillId="0" borderId="13" xfId="0" applyNumberFormat="1" applyFont="1" applyBorder="1" applyAlignment="1">
      <alignment horizontal="justify" vertical="center" wrapText="1"/>
    </xf>
    <xf numFmtId="164" fontId="0" fillId="33" borderId="12" xfId="0" applyNumberFormat="1" applyFill="1" applyBorder="1" applyAlignment="1">
      <alignment/>
    </xf>
    <xf numFmtId="14" fontId="0" fillId="33" borderId="12" xfId="0" applyNumberFormat="1" applyFill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justify" vertical="center"/>
    </xf>
    <xf numFmtId="44" fontId="30" fillId="34" borderId="10" xfId="44" applyNumberFormat="1" applyFont="1" applyFill="1" applyBorder="1" applyAlignment="1">
      <alignment/>
    </xf>
    <xf numFmtId="164" fontId="0" fillId="0" borderId="10" xfId="44" applyNumberFormat="1" applyFont="1" applyFill="1" applyBorder="1" applyAlignment="1">
      <alignment/>
    </xf>
    <xf numFmtId="165" fontId="30" fillId="0" borderId="10" xfId="44" applyFont="1" applyBorder="1" applyAlignment="1">
      <alignment/>
    </xf>
    <xf numFmtId="165" fontId="8" fillId="0" borderId="10" xfId="44" applyFont="1" applyBorder="1" applyAlignment="1">
      <alignment/>
    </xf>
    <xf numFmtId="44" fontId="8" fillId="0" borderId="10" xfId="44" applyNumberFormat="1" applyFont="1" applyFill="1" applyBorder="1" applyAlignment="1">
      <alignment/>
    </xf>
    <xf numFmtId="0" fontId="0" fillId="0" borderId="12" xfId="0" applyBorder="1" applyAlignment="1">
      <alignment/>
    </xf>
    <xf numFmtId="165" fontId="0" fillId="0" borderId="10" xfId="44" applyFont="1" applyFill="1" applyBorder="1" applyAlignment="1">
      <alignment/>
    </xf>
    <xf numFmtId="0" fontId="0" fillId="35" borderId="10" xfId="0" applyFill="1" applyBorder="1" applyAlignment="1">
      <alignment/>
    </xf>
    <xf numFmtId="165" fontId="0" fillId="35" borderId="10" xfId="44" applyFont="1" applyFill="1" applyBorder="1" applyAlignment="1">
      <alignment/>
    </xf>
    <xf numFmtId="44" fontId="0" fillId="35" borderId="10" xfId="44" applyNumberFormat="1" applyFont="1" applyFill="1" applyBorder="1" applyAlignment="1">
      <alignment/>
    </xf>
    <xf numFmtId="165" fontId="8" fillId="0" borderId="10" xfId="44" applyFont="1" applyBorder="1" applyAlignment="1">
      <alignment horizontal="right"/>
    </xf>
    <xf numFmtId="44" fontId="8" fillId="0" borderId="10" xfId="44" applyNumberFormat="1" applyFont="1" applyBorder="1" applyAlignment="1">
      <alignment horizontal="right"/>
    </xf>
    <xf numFmtId="44" fontId="8" fillId="33" borderId="10" xfId="44" applyNumberFormat="1" applyFont="1" applyFill="1" applyBorder="1" applyAlignment="1">
      <alignment horizontal="right"/>
    </xf>
    <xf numFmtId="13" fontId="8" fillId="33" borderId="10" xfId="44" applyNumberFormat="1" applyFont="1" applyFill="1" applyBorder="1" applyAlignment="1">
      <alignment horizontal="right"/>
    </xf>
    <xf numFmtId="164" fontId="0" fillId="35" borderId="10" xfId="0" applyNumberFormat="1" applyFill="1" applyBorder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44" fontId="8" fillId="0" borderId="10" xfId="44" applyNumberFormat="1" applyFont="1" applyBorder="1" applyAlignment="1">
      <alignment/>
    </xf>
    <xf numFmtId="44" fontId="0" fillId="33" borderId="10" xfId="44" applyNumberFormat="1" applyFont="1" applyFill="1" applyBorder="1" applyAlignment="1">
      <alignment/>
    </xf>
    <xf numFmtId="0" fontId="43" fillId="0" borderId="14" xfId="0" applyFont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0" xfId="0" applyFont="1" applyBorder="1" applyAlignment="1">
      <alignment/>
    </xf>
    <xf numFmtId="164" fontId="43" fillId="0" borderId="12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9" fontId="43" fillId="0" borderId="10" xfId="50" applyFont="1" applyFill="1" applyBorder="1" applyAlignment="1">
      <alignment/>
    </xf>
    <xf numFmtId="165" fontId="0" fillId="0" borderId="0" xfId="0" applyNumberFormat="1" applyAlignment="1">
      <alignment/>
    </xf>
    <xf numFmtId="0" fontId="53" fillId="0" borderId="14" xfId="0" applyFont="1" applyBorder="1" applyAlignment="1">
      <alignment vertical="center"/>
    </xf>
    <xf numFmtId="8" fontId="53" fillId="0" borderId="15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6" fontId="53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vertical="center"/>
    </xf>
    <xf numFmtId="8" fontId="53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8" fontId="53" fillId="0" borderId="13" xfId="0" applyNumberFormat="1" applyFont="1" applyBorder="1" applyAlignment="1">
      <alignment vertical="center"/>
    </xf>
    <xf numFmtId="0" fontId="55" fillId="0" borderId="16" xfId="0" applyFont="1" applyBorder="1" applyAlignment="1">
      <alignment horizontal="right" vertical="center" wrapText="1"/>
    </xf>
    <xf numFmtId="8" fontId="55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6" fillId="14" borderId="17" xfId="0" applyFont="1" applyFill="1" applyBorder="1" applyAlignment="1">
      <alignment horizontal="center"/>
    </xf>
    <xf numFmtId="0" fontId="46" fillId="14" borderId="18" xfId="0" applyFont="1" applyFill="1" applyBorder="1" applyAlignment="1">
      <alignment horizontal="center"/>
    </xf>
    <xf numFmtId="0" fontId="46" fillId="14" borderId="19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view="pageBreakPreview" zoomScale="71" zoomScaleNormal="71" zoomScaleSheetLayoutView="71" zoomScalePageLayoutView="0" workbookViewId="0" topLeftCell="A1">
      <selection activeCell="C15" sqref="C15"/>
    </sheetView>
  </sheetViews>
  <sheetFormatPr defaultColWidth="11.421875" defaultRowHeight="15"/>
  <cols>
    <col min="1" max="1" width="38.421875" style="0" customWidth="1"/>
    <col min="2" max="2" width="26.00390625" style="0" hidden="1" customWidth="1"/>
    <col min="3" max="3" width="19.140625" style="0" customWidth="1"/>
    <col min="4" max="4" width="32.7109375" style="0" customWidth="1"/>
    <col min="5" max="6" width="18.8515625" style="0" customWidth="1"/>
    <col min="7" max="7" width="13.140625" style="0" customWidth="1"/>
    <col min="8" max="8" width="6.57421875" style="0" customWidth="1"/>
    <col min="9" max="9" width="40.421875" style="0" customWidth="1"/>
    <col min="10" max="13" width="14.7109375" style="0" hidden="1" customWidth="1"/>
    <col min="14" max="18" width="14.7109375" style="0" customWidth="1"/>
  </cols>
  <sheetData>
    <row r="1" spans="1:15" ht="42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ht="21">
      <c r="A2" s="1"/>
    </row>
    <row r="3" spans="1:18" s="4" customFormat="1" ht="18.75">
      <c r="A3" s="2" t="s">
        <v>1</v>
      </c>
      <c r="B3" s="77">
        <v>2022</v>
      </c>
      <c r="C3" s="78"/>
      <c r="D3" s="78"/>
      <c r="E3" s="79"/>
      <c r="F3" s="3"/>
      <c r="I3" s="2" t="s">
        <v>2</v>
      </c>
      <c r="J3" s="2"/>
      <c r="K3" s="2"/>
      <c r="L3" s="2"/>
      <c r="M3" s="2"/>
      <c r="N3" s="2"/>
      <c r="O3" s="2"/>
      <c r="P3" s="2"/>
      <c r="Q3" s="2"/>
      <c r="R3" s="2"/>
    </row>
    <row r="4" spans="1:18" s="6" customFormat="1" ht="43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>
        <v>2020</v>
      </c>
      <c r="Q4" s="5">
        <v>2021</v>
      </c>
      <c r="R4" s="5">
        <v>2022</v>
      </c>
    </row>
    <row r="5" spans="1:18" ht="15">
      <c r="A5" s="7" t="s">
        <v>16</v>
      </c>
      <c r="B5" s="8"/>
      <c r="C5" s="9">
        <v>1500</v>
      </c>
      <c r="D5" s="9"/>
      <c r="E5" s="10">
        <v>44599</v>
      </c>
      <c r="F5" s="11"/>
      <c r="I5" s="12" t="s">
        <v>16</v>
      </c>
      <c r="J5" s="13"/>
      <c r="K5" s="13"/>
      <c r="L5" s="13"/>
      <c r="M5" s="13"/>
      <c r="N5" s="13"/>
      <c r="O5" s="13"/>
      <c r="P5" s="14"/>
      <c r="Q5" s="14"/>
      <c r="R5" s="15">
        <v>1500</v>
      </c>
    </row>
    <row r="6" spans="1:18" ht="15">
      <c r="A6" s="16" t="s">
        <v>17</v>
      </c>
      <c r="B6" s="8"/>
      <c r="C6" s="9">
        <v>58225</v>
      </c>
      <c r="D6" s="9"/>
      <c r="E6" s="10">
        <v>44662</v>
      </c>
      <c r="F6" s="11"/>
      <c r="I6" s="7" t="s">
        <v>18</v>
      </c>
      <c r="J6" s="17"/>
      <c r="K6" s="17">
        <v>1440</v>
      </c>
      <c r="L6" s="17"/>
      <c r="M6" s="17"/>
      <c r="N6" s="17"/>
      <c r="O6" s="17"/>
      <c r="P6" s="18"/>
      <c r="Q6" s="18"/>
      <c r="R6" s="18"/>
    </row>
    <row r="7" spans="1:18" ht="15">
      <c r="A7" s="16" t="s">
        <v>19</v>
      </c>
      <c r="B7" s="8"/>
      <c r="C7" s="9">
        <v>800</v>
      </c>
      <c r="D7" s="9"/>
      <c r="E7" s="10">
        <v>44662</v>
      </c>
      <c r="F7" s="11"/>
      <c r="I7" s="7" t="s">
        <v>20</v>
      </c>
      <c r="J7" s="17">
        <v>300</v>
      </c>
      <c r="K7" s="17">
        <v>300</v>
      </c>
      <c r="L7" s="17">
        <v>300</v>
      </c>
      <c r="M7" s="17"/>
      <c r="N7" s="17"/>
      <c r="O7" s="17"/>
      <c r="P7" s="19">
        <v>250</v>
      </c>
      <c r="Q7" s="19"/>
      <c r="R7" s="19"/>
    </row>
    <row r="8" spans="1:18" ht="15">
      <c r="A8" s="7" t="s">
        <v>21</v>
      </c>
      <c r="B8" s="8"/>
      <c r="C8" s="9">
        <v>1500</v>
      </c>
      <c r="D8" s="9"/>
      <c r="E8" s="10">
        <v>44662</v>
      </c>
      <c r="F8" s="11"/>
      <c r="I8" s="7" t="s">
        <v>22</v>
      </c>
      <c r="J8" s="17">
        <v>1200</v>
      </c>
      <c r="K8" s="17">
        <v>1500</v>
      </c>
      <c r="L8" s="17"/>
      <c r="M8" s="17">
        <v>1200</v>
      </c>
      <c r="N8" s="17"/>
      <c r="O8" s="17">
        <v>1000</v>
      </c>
      <c r="P8" s="18">
        <v>1400</v>
      </c>
      <c r="Q8" s="18"/>
      <c r="R8" s="18"/>
    </row>
    <row r="9" spans="1:18" ht="15">
      <c r="A9" s="7" t="s">
        <v>23</v>
      </c>
      <c r="B9" s="8"/>
      <c r="C9" s="20">
        <v>400</v>
      </c>
      <c r="D9" s="9"/>
      <c r="E9" s="10">
        <v>44662</v>
      </c>
      <c r="F9" s="11"/>
      <c r="I9" s="7" t="s">
        <v>24</v>
      </c>
      <c r="J9" s="17">
        <v>1800</v>
      </c>
      <c r="K9" s="17">
        <v>1800</v>
      </c>
      <c r="L9" s="17">
        <v>1800</v>
      </c>
      <c r="M9" s="17">
        <v>1800</v>
      </c>
      <c r="N9" s="17">
        <v>1800</v>
      </c>
      <c r="O9" s="17">
        <v>1800</v>
      </c>
      <c r="P9" s="18">
        <v>1800</v>
      </c>
      <c r="Q9" s="18">
        <v>1800</v>
      </c>
      <c r="R9" s="18">
        <v>1800</v>
      </c>
    </row>
    <row r="10" spans="1:18" ht="15">
      <c r="A10" s="7" t="s">
        <v>25</v>
      </c>
      <c r="B10" s="8"/>
      <c r="C10" s="9">
        <v>1800</v>
      </c>
      <c r="D10" s="9"/>
      <c r="E10" s="10">
        <v>44662</v>
      </c>
      <c r="F10" s="11"/>
      <c r="I10" s="7" t="s">
        <v>26</v>
      </c>
      <c r="J10" s="17"/>
      <c r="K10" s="17">
        <v>1000</v>
      </c>
      <c r="L10" s="17"/>
      <c r="M10" s="17"/>
      <c r="N10" s="17"/>
      <c r="O10" s="17"/>
      <c r="P10" s="18"/>
      <c r="Q10" s="18"/>
      <c r="R10" s="18"/>
    </row>
    <row r="11" spans="1:18" ht="15">
      <c r="A11" s="21" t="s">
        <v>27</v>
      </c>
      <c r="B11" s="22"/>
      <c r="C11" s="20">
        <v>1100</v>
      </c>
      <c r="D11" s="23"/>
      <c r="E11" s="10">
        <v>44662</v>
      </c>
      <c r="F11" s="11"/>
      <c r="I11" s="7" t="s">
        <v>28</v>
      </c>
      <c r="J11" s="17">
        <v>400</v>
      </c>
      <c r="K11" s="17">
        <v>400</v>
      </c>
      <c r="L11" s="17">
        <v>400</v>
      </c>
      <c r="M11" s="17"/>
      <c r="N11" s="17">
        <v>250</v>
      </c>
      <c r="O11" s="17">
        <v>250</v>
      </c>
      <c r="P11" s="18"/>
      <c r="Q11" s="18"/>
      <c r="R11" s="18">
        <v>250</v>
      </c>
    </row>
    <row r="12" spans="1:18" ht="15">
      <c r="A12" s="7" t="s">
        <v>29</v>
      </c>
      <c r="B12" s="7"/>
      <c r="C12" s="24">
        <v>1500</v>
      </c>
      <c r="D12" s="24"/>
      <c r="E12" s="10">
        <v>44662</v>
      </c>
      <c r="F12" s="11"/>
      <c r="I12" s="7" t="s">
        <v>30</v>
      </c>
      <c r="J12" s="17">
        <v>800</v>
      </c>
      <c r="K12" s="17"/>
      <c r="L12" s="17"/>
      <c r="M12" s="17"/>
      <c r="N12" s="17">
        <v>750</v>
      </c>
      <c r="O12" s="17"/>
      <c r="P12" s="18"/>
      <c r="Q12" s="18"/>
      <c r="R12" s="18"/>
    </row>
    <row r="13" spans="1:18" ht="15">
      <c r="A13" s="7" t="s">
        <v>31</v>
      </c>
      <c r="B13" s="7"/>
      <c r="C13" s="24">
        <v>1500</v>
      </c>
      <c r="D13" s="24"/>
      <c r="E13" s="10">
        <v>44662</v>
      </c>
      <c r="F13" s="11"/>
      <c r="I13" s="7" t="s">
        <v>32</v>
      </c>
      <c r="J13" s="17">
        <v>300</v>
      </c>
      <c r="K13" s="17">
        <v>300</v>
      </c>
      <c r="L13" s="17"/>
      <c r="M13" s="17"/>
      <c r="N13" s="17"/>
      <c r="O13" s="17"/>
      <c r="P13" s="18"/>
      <c r="Q13" s="18"/>
      <c r="R13" s="18"/>
    </row>
    <row r="14" spans="1:18" ht="15">
      <c r="A14" s="7" t="s">
        <v>33</v>
      </c>
      <c r="B14" s="7"/>
      <c r="C14" s="24">
        <v>19000</v>
      </c>
      <c r="D14" s="25"/>
      <c r="E14" s="10">
        <v>44662</v>
      </c>
      <c r="F14" s="11"/>
      <c r="I14" s="7" t="s">
        <v>34</v>
      </c>
      <c r="J14" s="17">
        <v>800</v>
      </c>
      <c r="K14" s="17">
        <v>800</v>
      </c>
      <c r="L14" s="17">
        <v>800</v>
      </c>
      <c r="M14" s="17">
        <v>800</v>
      </c>
      <c r="N14" s="17"/>
      <c r="O14" s="17">
        <v>800</v>
      </c>
      <c r="P14" s="18"/>
      <c r="Q14" s="18"/>
      <c r="R14" s="18"/>
    </row>
    <row r="15" spans="1:18" ht="15">
      <c r="A15" s="7" t="s">
        <v>35</v>
      </c>
      <c r="B15" s="26"/>
      <c r="C15" s="24">
        <v>600</v>
      </c>
      <c r="D15" s="25"/>
      <c r="E15" s="27">
        <v>44662</v>
      </c>
      <c r="F15" s="11"/>
      <c r="I15" s="7" t="s">
        <v>36</v>
      </c>
      <c r="J15" s="17"/>
      <c r="K15" s="17">
        <v>700</v>
      </c>
      <c r="L15" s="17"/>
      <c r="M15" s="17">
        <v>700</v>
      </c>
      <c r="N15" s="17"/>
      <c r="O15" s="17"/>
      <c r="P15" s="18"/>
      <c r="Q15" s="18"/>
      <c r="R15" s="18"/>
    </row>
    <row r="16" spans="1:18" ht="15">
      <c r="A16" s="28" t="s">
        <v>37</v>
      </c>
      <c r="B16" s="29"/>
      <c r="C16" s="30">
        <v>1400</v>
      </c>
      <c r="D16" s="30"/>
      <c r="E16" s="27">
        <v>44662</v>
      </c>
      <c r="F16" s="11"/>
      <c r="I16" s="7" t="s">
        <v>38</v>
      </c>
      <c r="J16" s="17">
        <v>600</v>
      </c>
      <c r="K16" s="17"/>
      <c r="L16" s="17"/>
      <c r="M16" s="17"/>
      <c r="N16" s="17"/>
      <c r="O16" s="17"/>
      <c r="P16" s="18"/>
      <c r="Q16" s="18"/>
      <c r="R16" s="18"/>
    </row>
    <row r="17" spans="1:18" ht="15" customHeight="1">
      <c r="A17" s="28" t="s">
        <v>39</v>
      </c>
      <c r="B17" s="31"/>
      <c r="C17" s="30">
        <v>400</v>
      </c>
      <c r="D17" s="30">
        <v>1100</v>
      </c>
      <c r="E17" s="27">
        <v>44753</v>
      </c>
      <c r="F17" s="11"/>
      <c r="I17" s="7" t="s">
        <v>40</v>
      </c>
      <c r="J17" s="17">
        <v>1350</v>
      </c>
      <c r="K17" s="17">
        <v>1200</v>
      </c>
      <c r="L17" s="17">
        <v>1200</v>
      </c>
      <c r="M17" s="17"/>
      <c r="N17" s="17">
        <v>1200</v>
      </c>
      <c r="O17" s="17">
        <v>1200</v>
      </c>
      <c r="P17" s="18">
        <v>1200</v>
      </c>
      <c r="Q17" s="18">
        <f>+C10</f>
        <v>1800</v>
      </c>
      <c r="R17" s="18">
        <v>1100</v>
      </c>
    </row>
    <row r="18" spans="1:18" ht="15.75" thickBot="1">
      <c r="A18" s="32" t="s">
        <v>41</v>
      </c>
      <c r="B18" s="33"/>
      <c r="C18" s="34">
        <v>2650</v>
      </c>
      <c r="D18" s="34"/>
      <c r="E18" s="35">
        <v>44753</v>
      </c>
      <c r="F18" s="11"/>
      <c r="I18" s="7" t="s">
        <v>42</v>
      </c>
      <c r="J18" s="17">
        <v>2945</v>
      </c>
      <c r="K18" s="17">
        <v>2550</v>
      </c>
      <c r="L18" s="17">
        <v>2550</v>
      </c>
      <c r="M18" s="17">
        <v>2600</v>
      </c>
      <c r="N18" s="17">
        <v>2650</v>
      </c>
      <c r="O18" s="17">
        <v>2650</v>
      </c>
      <c r="P18" s="18">
        <v>2650</v>
      </c>
      <c r="Q18" s="18">
        <f>+C7</f>
        <v>800</v>
      </c>
      <c r="R18" s="18">
        <v>2650</v>
      </c>
    </row>
    <row r="19" spans="1:18" ht="15.75" thickBot="1">
      <c r="A19" s="36" t="s">
        <v>43</v>
      </c>
      <c r="B19" s="33"/>
      <c r="C19" s="30">
        <v>500</v>
      </c>
      <c r="D19" s="30"/>
      <c r="E19" s="35">
        <v>44753</v>
      </c>
      <c r="F19" s="11"/>
      <c r="I19" s="7" t="s">
        <v>44</v>
      </c>
      <c r="J19" s="17"/>
      <c r="K19" s="17"/>
      <c r="L19" s="17"/>
      <c r="M19" s="17"/>
      <c r="N19" s="17"/>
      <c r="O19" s="17">
        <v>1400</v>
      </c>
      <c r="P19" s="19">
        <v>300</v>
      </c>
      <c r="Q19" s="18"/>
      <c r="R19" s="18"/>
    </row>
    <row r="20" spans="1:18" ht="15.75" thickBot="1">
      <c r="A20" s="37" t="s">
        <v>45</v>
      </c>
      <c r="B20" s="33"/>
      <c r="C20" s="30"/>
      <c r="D20" s="30">
        <v>400</v>
      </c>
      <c r="E20" s="35">
        <v>44837</v>
      </c>
      <c r="F20" s="11"/>
      <c r="I20" s="7" t="s">
        <v>46</v>
      </c>
      <c r="J20" s="17">
        <v>2000</v>
      </c>
      <c r="K20" s="17">
        <v>1950</v>
      </c>
      <c r="L20" s="17">
        <v>1500</v>
      </c>
      <c r="M20" s="17">
        <v>1500</v>
      </c>
      <c r="N20" s="17">
        <v>1400</v>
      </c>
      <c r="O20" s="11">
        <v>1400</v>
      </c>
      <c r="P20" s="38"/>
      <c r="Q20" s="18"/>
      <c r="R20" s="18">
        <v>1400</v>
      </c>
    </row>
    <row r="21" spans="1:18" ht="15.75" thickBot="1">
      <c r="A21" s="28" t="s">
        <v>47</v>
      </c>
      <c r="B21" s="33"/>
      <c r="C21" s="24"/>
      <c r="D21" s="25">
        <v>530</v>
      </c>
      <c r="E21" s="35">
        <v>44837</v>
      </c>
      <c r="F21" s="39"/>
      <c r="I21" s="7" t="s">
        <v>48</v>
      </c>
      <c r="J21" s="17">
        <v>200</v>
      </c>
      <c r="K21" s="17">
        <v>400</v>
      </c>
      <c r="L21" s="17">
        <v>600</v>
      </c>
      <c r="M21" s="17">
        <v>300</v>
      </c>
      <c r="N21" s="17"/>
      <c r="O21" s="17"/>
      <c r="P21" s="19">
        <v>300</v>
      </c>
      <c r="Q21" s="18"/>
      <c r="R21" s="18"/>
    </row>
    <row r="22" spans="1:18" ht="15.75" thickBot="1">
      <c r="A22" s="28" t="s">
        <v>49</v>
      </c>
      <c r="B22" s="33"/>
      <c r="C22" s="24">
        <v>300</v>
      </c>
      <c r="D22" s="25"/>
      <c r="E22" s="35">
        <v>44837</v>
      </c>
      <c r="F22" s="39"/>
      <c r="I22" s="7" t="s">
        <v>50</v>
      </c>
      <c r="J22" s="17">
        <v>1000</v>
      </c>
      <c r="K22" s="17">
        <v>800</v>
      </c>
      <c r="L22" s="17">
        <v>800</v>
      </c>
      <c r="M22" s="17">
        <v>250</v>
      </c>
      <c r="N22" s="17">
        <v>250</v>
      </c>
      <c r="O22" s="17"/>
      <c r="P22" s="18">
        <v>250</v>
      </c>
      <c r="Q22" s="18"/>
      <c r="R22" s="18">
        <v>250</v>
      </c>
    </row>
    <row r="23" spans="1:18" ht="15.75" thickBot="1">
      <c r="A23" s="28" t="s">
        <v>51</v>
      </c>
      <c r="B23" s="33"/>
      <c r="C23" s="24">
        <v>2500</v>
      </c>
      <c r="D23" s="25"/>
      <c r="E23" s="35">
        <v>44837</v>
      </c>
      <c r="F23" s="39"/>
      <c r="I23" s="7" t="s">
        <v>49</v>
      </c>
      <c r="J23" s="17"/>
      <c r="K23" s="17">
        <v>400</v>
      </c>
      <c r="L23" s="17">
        <v>200</v>
      </c>
      <c r="M23" s="40" t="s">
        <v>52</v>
      </c>
      <c r="N23" s="41">
        <v>300</v>
      </c>
      <c r="O23" s="41">
        <v>300</v>
      </c>
      <c r="P23" s="42">
        <v>300</v>
      </c>
      <c r="Q23" s="42">
        <v>500</v>
      </c>
      <c r="R23" s="42">
        <v>300</v>
      </c>
    </row>
    <row r="24" spans="1:18" ht="15">
      <c r="A24" s="43" t="s">
        <v>17</v>
      </c>
      <c r="B24" s="9"/>
      <c r="C24" s="39">
        <v>63993.31</v>
      </c>
      <c r="D24" s="44"/>
      <c r="E24" s="10">
        <v>44837</v>
      </c>
      <c r="F24" s="39"/>
      <c r="I24" s="7" t="s">
        <v>53</v>
      </c>
      <c r="J24" s="17">
        <v>600</v>
      </c>
      <c r="K24" s="17">
        <v>600</v>
      </c>
      <c r="L24" s="17">
        <v>600</v>
      </c>
      <c r="M24" s="17">
        <v>800</v>
      </c>
      <c r="N24" s="17">
        <v>600</v>
      </c>
      <c r="O24" s="17">
        <v>600</v>
      </c>
      <c r="P24" s="18">
        <v>600</v>
      </c>
      <c r="Q24" s="18">
        <f>+C9</f>
        <v>400</v>
      </c>
      <c r="R24" s="18">
        <v>600</v>
      </c>
    </row>
    <row r="25" spans="1:18" ht="15">
      <c r="A25" s="7" t="s">
        <v>54</v>
      </c>
      <c r="B25" s="7"/>
      <c r="C25" s="39">
        <v>250</v>
      </c>
      <c r="D25" s="44"/>
      <c r="E25" s="10">
        <v>44900</v>
      </c>
      <c r="F25" s="7"/>
      <c r="I25" s="45" t="s">
        <v>55</v>
      </c>
      <c r="J25" s="46" t="s">
        <v>56</v>
      </c>
      <c r="K25" s="46"/>
      <c r="L25" s="46"/>
      <c r="M25" s="46"/>
      <c r="N25" s="46"/>
      <c r="O25" s="46"/>
      <c r="P25" s="47"/>
      <c r="Q25" s="47"/>
      <c r="R25" s="47"/>
    </row>
    <row r="26" spans="1:18" ht="15">
      <c r="A26" s="7" t="s">
        <v>57</v>
      </c>
      <c r="B26" s="7"/>
      <c r="C26" s="39">
        <v>250</v>
      </c>
      <c r="D26" s="44"/>
      <c r="E26" s="10">
        <v>44900</v>
      </c>
      <c r="F26" s="7"/>
      <c r="I26" s="7" t="s">
        <v>58</v>
      </c>
      <c r="J26" s="17"/>
      <c r="K26" s="17"/>
      <c r="L26" s="17">
        <v>1500</v>
      </c>
      <c r="M26" s="17"/>
      <c r="N26" s="17"/>
      <c r="O26" s="17"/>
      <c r="P26" s="18"/>
      <c r="Q26" s="18"/>
      <c r="R26" s="18"/>
    </row>
    <row r="27" spans="1:18" ht="15">
      <c r="A27" s="7" t="s">
        <v>59</v>
      </c>
      <c r="B27" s="7"/>
      <c r="C27" s="39">
        <v>8000</v>
      </c>
      <c r="D27" s="44"/>
      <c r="E27" s="10">
        <v>44900</v>
      </c>
      <c r="F27" s="7"/>
      <c r="I27" s="7" t="s">
        <v>60</v>
      </c>
      <c r="J27" s="17">
        <v>600</v>
      </c>
      <c r="K27" s="17"/>
      <c r="L27" s="17"/>
      <c r="M27" s="17"/>
      <c r="N27" s="17"/>
      <c r="O27" s="17"/>
      <c r="P27" s="18"/>
      <c r="Q27" s="18"/>
      <c r="R27" s="18"/>
    </row>
    <row r="28" spans="1:18" ht="15">
      <c r="A28" s="7"/>
      <c r="B28" s="7"/>
      <c r="C28" s="39"/>
      <c r="D28" s="44"/>
      <c r="E28" s="10"/>
      <c r="F28" s="7"/>
      <c r="I28" s="7" t="s">
        <v>61</v>
      </c>
      <c r="J28" s="17">
        <v>1600</v>
      </c>
      <c r="K28" s="17">
        <v>1600</v>
      </c>
      <c r="L28" s="17">
        <v>1900</v>
      </c>
      <c r="M28" s="40" t="s">
        <v>62</v>
      </c>
      <c r="N28" s="48">
        <v>400</v>
      </c>
      <c r="O28" s="48">
        <f>300+1200</f>
        <v>1500</v>
      </c>
      <c r="P28" s="49">
        <v>400</v>
      </c>
      <c r="Q28" s="50">
        <v>1500</v>
      </c>
      <c r="R28" s="51" t="s">
        <v>63</v>
      </c>
    </row>
    <row r="29" spans="1:18" ht="15">
      <c r="A29" s="45"/>
      <c r="B29" s="45"/>
      <c r="C29" s="45"/>
      <c r="D29" s="52"/>
      <c r="E29" s="10"/>
      <c r="F29" s="45"/>
      <c r="I29" s="7" t="s">
        <v>64</v>
      </c>
      <c r="J29" s="17">
        <v>200</v>
      </c>
      <c r="K29" s="17"/>
      <c r="L29" s="17"/>
      <c r="M29" s="17"/>
      <c r="N29" s="17"/>
      <c r="O29" s="17"/>
      <c r="P29" s="18"/>
      <c r="Q29" s="18"/>
      <c r="R29" s="18"/>
    </row>
    <row r="30" spans="1:18" ht="15">
      <c r="A30" s="45"/>
      <c r="B30" s="45"/>
      <c r="C30" s="45"/>
      <c r="D30" s="52"/>
      <c r="E30" s="10"/>
      <c r="F30" s="45"/>
      <c r="I30" s="7" t="s">
        <v>65</v>
      </c>
      <c r="J30" s="17">
        <v>17740</v>
      </c>
      <c r="K30" s="17">
        <v>17620</v>
      </c>
      <c r="L30" s="17">
        <v>17620</v>
      </c>
      <c r="M30" s="17">
        <v>17620</v>
      </c>
      <c r="N30" s="17">
        <v>18820</v>
      </c>
      <c r="O30" s="17">
        <v>17620</v>
      </c>
      <c r="P30" s="19">
        <v>18820</v>
      </c>
      <c r="Q30" s="18">
        <f>+C6</f>
        <v>58225</v>
      </c>
      <c r="R30" s="18">
        <v>19000</v>
      </c>
    </row>
    <row r="31" spans="1:18" ht="15">
      <c r="A31" s="45"/>
      <c r="B31" s="45"/>
      <c r="C31" s="45"/>
      <c r="D31" s="52"/>
      <c r="E31" s="10"/>
      <c r="F31" s="45"/>
      <c r="I31" s="7" t="s">
        <v>66</v>
      </c>
      <c r="J31" s="17"/>
      <c r="K31" s="17">
        <v>300</v>
      </c>
      <c r="L31" s="17"/>
      <c r="M31" s="17"/>
      <c r="N31" s="17"/>
      <c r="O31" s="17"/>
      <c r="P31" s="18"/>
      <c r="Q31" s="18"/>
      <c r="R31" s="18"/>
    </row>
    <row r="32" spans="1:18" ht="15">
      <c r="A32" s="45"/>
      <c r="B32" s="45"/>
      <c r="C32" s="45"/>
      <c r="D32" s="52"/>
      <c r="E32" s="45"/>
      <c r="F32" s="45"/>
      <c r="I32" s="7" t="s">
        <v>67</v>
      </c>
      <c r="J32" s="17"/>
      <c r="K32" s="17"/>
      <c r="L32" s="17">
        <v>600</v>
      </c>
      <c r="M32" s="17"/>
      <c r="N32" s="17">
        <v>1000</v>
      </c>
      <c r="O32" s="17"/>
      <c r="P32" s="18">
        <v>1500</v>
      </c>
      <c r="Q32" s="18">
        <v>1800</v>
      </c>
      <c r="R32" s="18">
        <v>1500</v>
      </c>
    </row>
    <row r="33" spans="1:18" ht="15">
      <c r="A33" s="7"/>
      <c r="B33" s="8"/>
      <c r="C33" s="9"/>
      <c r="D33" s="9"/>
      <c r="E33" s="10"/>
      <c r="F33" s="17"/>
      <c r="G33" s="53"/>
      <c r="H33" s="53"/>
      <c r="I33" s="7" t="s">
        <v>68</v>
      </c>
      <c r="J33" s="17">
        <v>1000</v>
      </c>
      <c r="K33" s="17">
        <v>1500</v>
      </c>
      <c r="L33" s="17"/>
      <c r="M33" s="17">
        <v>1000</v>
      </c>
      <c r="N33" s="17">
        <v>1500</v>
      </c>
      <c r="O33" s="17"/>
      <c r="P33" s="18"/>
      <c r="Q33" s="18">
        <v>1500</v>
      </c>
      <c r="R33" s="18"/>
    </row>
    <row r="34" spans="1:18" ht="15">
      <c r="A34" s="7" t="s">
        <v>69</v>
      </c>
      <c r="B34" s="9">
        <f>SUM(B5:B33)</f>
        <v>0</v>
      </c>
      <c r="C34" s="9">
        <f>SUM(C5:C33)</f>
        <v>168168.31</v>
      </c>
      <c r="D34" s="9">
        <f>SUM(D5:D33)</f>
        <v>2030</v>
      </c>
      <c r="E34" s="9"/>
      <c r="F34" s="17">
        <f>SUM(F5:F33)</f>
        <v>0</v>
      </c>
      <c r="G34" s="53"/>
      <c r="H34" s="20"/>
      <c r="I34" s="7" t="s">
        <v>70</v>
      </c>
      <c r="J34" s="17">
        <v>1500</v>
      </c>
      <c r="K34" s="17">
        <v>1500</v>
      </c>
      <c r="L34" s="17">
        <v>1500</v>
      </c>
      <c r="M34" s="17"/>
      <c r="N34" s="17"/>
      <c r="O34" s="17">
        <v>1500</v>
      </c>
      <c r="P34" s="38"/>
      <c r="Q34" s="18">
        <f>+D11</f>
        <v>0</v>
      </c>
      <c r="R34" s="18">
        <v>1500</v>
      </c>
    </row>
    <row r="35" spans="2:18" ht="15">
      <c r="B35" s="20"/>
      <c r="C35" s="54"/>
      <c r="D35" s="54"/>
      <c r="E35" s="20"/>
      <c r="F35" s="20"/>
      <c r="G35" s="53"/>
      <c r="H35" s="53"/>
      <c r="I35" s="7" t="s">
        <v>71</v>
      </c>
      <c r="J35" s="17">
        <v>400</v>
      </c>
      <c r="K35" s="17">
        <v>100</v>
      </c>
      <c r="L35" s="17"/>
      <c r="M35" s="17"/>
      <c r="N35" s="17"/>
      <c r="O35" s="17"/>
      <c r="P35" s="18"/>
      <c r="Q35" s="18"/>
      <c r="R35" s="18"/>
    </row>
    <row r="36" spans="2:18" ht="15">
      <c r="B36" s="20"/>
      <c r="C36" s="54"/>
      <c r="D36" s="54"/>
      <c r="E36" s="20"/>
      <c r="F36" s="20"/>
      <c r="G36" s="53"/>
      <c r="H36" s="53"/>
      <c r="I36" s="7" t="s">
        <v>47</v>
      </c>
      <c r="J36" s="17"/>
      <c r="K36" s="17"/>
      <c r="L36" s="17"/>
      <c r="M36" s="17"/>
      <c r="N36" s="17"/>
      <c r="O36" s="17"/>
      <c r="P36" s="18"/>
      <c r="Q36" s="18"/>
      <c r="R36" s="18">
        <v>530</v>
      </c>
    </row>
    <row r="37" spans="2:18" ht="15">
      <c r="B37" s="53" t="s">
        <v>72</v>
      </c>
      <c r="D37" s="54">
        <f>+C34+D34</f>
        <v>170198.31</v>
      </c>
      <c r="F37" s="20"/>
      <c r="H37" s="53"/>
      <c r="I37" s="7" t="s">
        <v>73</v>
      </c>
      <c r="J37" s="17"/>
      <c r="K37" s="17"/>
      <c r="L37" s="17"/>
      <c r="M37" s="17"/>
      <c r="N37" s="41">
        <v>250</v>
      </c>
      <c r="O37" s="41"/>
      <c r="P37" s="55"/>
      <c r="Q37" s="18"/>
      <c r="R37" s="18"/>
    </row>
    <row r="38" spans="4:18" ht="15">
      <c r="D38" s="20">
        <f>-C6+D37</f>
        <v>111973.31</v>
      </c>
      <c r="F38" s="20"/>
      <c r="H38" s="53"/>
      <c r="I38" s="7" t="s">
        <v>74</v>
      </c>
      <c r="J38" s="17"/>
      <c r="K38" s="17"/>
      <c r="L38" s="17"/>
      <c r="M38" s="17"/>
      <c r="N38" s="41">
        <v>150</v>
      </c>
      <c r="O38" s="41">
        <v>300</v>
      </c>
      <c r="P38" s="55"/>
      <c r="Q38" s="18"/>
      <c r="R38" s="18"/>
    </row>
    <row r="39" spans="1:18" ht="15">
      <c r="A39" s="53"/>
      <c r="B39" s="53"/>
      <c r="C39" s="53"/>
      <c r="D39" s="53"/>
      <c r="E39" s="53"/>
      <c r="F39" s="53"/>
      <c r="I39" s="7" t="s">
        <v>23</v>
      </c>
      <c r="J39" s="17">
        <v>1400</v>
      </c>
      <c r="K39" s="17">
        <v>1400</v>
      </c>
      <c r="L39" s="17">
        <v>1200</v>
      </c>
      <c r="M39" s="17">
        <v>1200</v>
      </c>
      <c r="N39" s="17">
        <v>1200</v>
      </c>
      <c r="O39" s="17">
        <v>1200</v>
      </c>
      <c r="P39" s="18">
        <v>400</v>
      </c>
      <c r="Q39" s="18"/>
      <c r="R39" s="18">
        <v>400</v>
      </c>
    </row>
    <row r="40" spans="1:18" ht="15">
      <c r="A40" s="53"/>
      <c r="B40" s="53"/>
      <c r="C40" s="53"/>
      <c r="D40" s="53"/>
      <c r="E40" s="53"/>
      <c r="F40" s="53"/>
      <c r="I40" s="7" t="s">
        <v>17</v>
      </c>
      <c r="J40" s="17">
        <v>90100</v>
      </c>
      <c r="K40" s="17">
        <v>76600</v>
      </c>
      <c r="L40" s="17">
        <v>54600</v>
      </c>
      <c r="M40" s="17">
        <v>54600</v>
      </c>
      <c r="N40" s="17">
        <v>66100</v>
      </c>
      <c r="O40" s="17">
        <f>54600+11436</f>
        <v>66036</v>
      </c>
      <c r="P40" s="18">
        <v>138000</v>
      </c>
      <c r="Q40" s="18">
        <v>166456.93</v>
      </c>
      <c r="R40" s="18">
        <f>58225+63993.31</f>
        <v>122218.31</v>
      </c>
    </row>
    <row r="41" spans="1:18" ht="15">
      <c r="A41" s="53"/>
      <c r="B41" s="53"/>
      <c r="C41" s="53"/>
      <c r="D41" s="53"/>
      <c r="E41" s="53"/>
      <c r="F41" s="53"/>
      <c r="I41" s="7" t="s">
        <v>21</v>
      </c>
      <c r="J41" s="17">
        <v>2000</v>
      </c>
      <c r="K41" s="17">
        <v>1000</v>
      </c>
      <c r="L41" s="17">
        <v>1500</v>
      </c>
      <c r="M41" s="17"/>
      <c r="N41" s="17">
        <v>3000</v>
      </c>
      <c r="O41" s="17">
        <v>1500</v>
      </c>
      <c r="P41" s="42">
        <v>1500</v>
      </c>
      <c r="Q41" s="56">
        <v>500</v>
      </c>
      <c r="R41" s="56"/>
    </row>
    <row r="42" spans="9:18" ht="15">
      <c r="I42" s="7" t="s">
        <v>43</v>
      </c>
      <c r="J42" s="17"/>
      <c r="K42" s="17"/>
      <c r="L42" s="17"/>
      <c r="M42" s="17"/>
      <c r="N42" s="41">
        <v>300</v>
      </c>
      <c r="O42" s="41">
        <v>300</v>
      </c>
      <c r="P42" s="55"/>
      <c r="Q42" s="18">
        <v>450</v>
      </c>
      <c r="R42" s="18">
        <v>500</v>
      </c>
    </row>
    <row r="43" spans="1:18" s="53" customFormat="1" ht="15">
      <c r="A43"/>
      <c r="B43"/>
      <c r="C43"/>
      <c r="D43"/>
      <c r="E43"/>
      <c r="F43"/>
      <c r="G43"/>
      <c r="H43"/>
      <c r="I43" s="7" t="s">
        <v>75</v>
      </c>
      <c r="J43" s="17">
        <v>800</v>
      </c>
      <c r="K43" s="17">
        <v>800</v>
      </c>
      <c r="L43" s="17">
        <v>1610</v>
      </c>
      <c r="M43" s="17">
        <v>800</v>
      </c>
      <c r="N43" s="17">
        <v>1000</v>
      </c>
      <c r="O43" s="17">
        <v>800</v>
      </c>
      <c r="P43" s="18">
        <v>800</v>
      </c>
      <c r="Q43" s="18">
        <f>+C8</f>
        <v>1500</v>
      </c>
      <c r="R43" s="18">
        <v>800</v>
      </c>
    </row>
    <row r="44" spans="1:18" s="53" customFormat="1" ht="15">
      <c r="A44"/>
      <c r="B44"/>
      <c r="C44"/>
      <c r="D44"/>
      <c r="E44"/>
      <c r="F44"/>
      <c r="G44"/>
      <c r="H44"/>
      <c r="I44" s="7" t="s">
        <v>76</v>
      </c>
      <c r="J44" s="17"/>
      <c r="K44" s="17"/>
      <c r="L44" s="17">
        <v>160</v>
      </c>
      <c r="M44" s="17"/>
      <c r="N44" s="17"/>
      <c r="O44" s="17"/>
      <c r="P44" s="18"/>
      <c r="Q44" s="18"/>
      <c r="R44" s="18"/>
    </row>
    <row r="45" spans="1:18" s="53" customFormat="1" ht="15">
      <c r="A45"/>
      <c r="B45"/>
      <c r="C45" s="20"/>
      <c r="D45" s="20"/>
      <c r="E45"/>
      <c r="F45"/>
      <c r="G45"/>
      <c r="H45"/>
      <c r="I45" s="7" t="s">
        <v>77</v>
      </c>
      <c r="J45" s="17"/>
      <c r="K45" s="17"/>
      <c r="L45" s="17">
        <v>150</v>
      </c>
      <c r="M45" s="17"/>
      <c r="N45" s="17"/>
      <c r="O45" s="17"/>
      <c r="P45" s="18"/>
      <c r="Q45" s="18"/>
      <c r="R45" s="18"/>
    </row>
    <row r="46" spans="1:18" s="53" customFormat="1" ht="15">
      <c r="A46"/>
      <c r="B46"/>
      <c r="C46"/>
      <c r="D46"/>
      <c r="E46"/>
      <c r="F46"/>
      <c r="G46"/>
      <c r="H46"/>
      <c r="I46" s="7" t="s">
        <v>78</v>
      </c>
      <c r="J46" s="17"/>
      <c r="K46" s="17">
        <v>100</v>
      </c>
      <c r="L46" s="17"/>
      <c r="M46" s="17"/>
      <c r="N46" s="17"/>
      <c r="O46" s="17"/>
      <c r="P46" s="18"/>
      <c r="Q46" s="18"/>
      <c r="R46" s="18"/>
    </row>
    <row r="47" spans="1:18" s="53" customFormat="1" ht="15">
      <c r="A47"/>
      <c r="B47"/>
      <c r="C47"/>
      <c r="D47"/>
      <c r="E47"/>
      <c r="F47"/>
      <c r="G47"/>
      <c r="H47"/>
      <c r="I47" s="7" t="s">
        <v>45</v>
      </c>
      <c r="J47" s="17"/>
      <c r="K47" s="17"/>
      <c r="L47" s="17"/>
      <c r="M47" s="17"/>
      <c r="N47" s="17"/>
      <c r="O47" s="17"/>
      <c r="P47" s="18"/>
      <c r="Q47" s="18"/>
      <c r="R47" s="18">
        <v>400</v>
      </c>
    </row>
    <row r="48" spans="1:18" s="53" customFormat="1" ht="15">
      <c r="A48"/>
      <c r="B48"/>
      <c r="C48"/>
      <c r="D48"/>
      <c r="E48"/>
      <c r="F48"/>
      <c r="G48"/>
      <c r="H48"/>
      <c r="I48" s="7" t="s">
        <v>79</v>
      </c>
      <c r="J48" s="17">
        <v>660</v>
      </c>
      <c r="K48" s="17"/>
      <c r="L48" s="17"/>
      <c r="M48" s="17"/>
      <c r="N48" s="17"/>
      <c r="O48" s="17"/>
      <c r="P48" s="18"/>
      <c r="Q48" s="18"/>
      <c r="R48" s="18"/>
    </row>
    <row r="49" spans="9:18" ht="15.75" thickBot="1">
      <c r="I49" s="7" t="s">
        <v>80</v>
      </c>
      <c r="J49" s="17">
        <v>1500</v>
      </c>
      <c r="K49" s="17">
        <v>1000</v>
      </c>
      <c r="L49" s="17">
        <v>500</v>
      </c>
      <c r="M49" s="17">
        <v>500</v>
      </c>
      <c r="N49" s="17">
        <v>500</v>
      </c>
      <c r="O49" s="17">
        <v>500</v>
      </c>
      <c r="P49" s="19">
        <v>500</v>
      </c>
      <c r="Q49" s="18">
        <v>500</v>
      </c>
      <c r="R49" s="18"/>
    </row>
    <row r="50" spans="2:18" ht="60.75" thickBot="1">
      <c r="B50" s="57" t="s">
        <v>81</v>
      </c>
      <c r="C50" s="57"/>
      <c r="D50" s="57" t="s">
        <v>82</v>
      </c>
      <c r="E50" s="58" t="s">
        <v>83</v>
      </c>
      <c r="F50" s="58" t="s">
        <v>84</v>
      </c>
      <c r="G50" s="58" t="s">
        <v>85</v>
      </c>
      <c r="I50" s="7" t="s">
        <v>86</v>
      </c>
      <c r="J50" s="17">
        <v>1400</v>
      </c>
      <c r="K50" s="17">
        <v>-1400</v>
      </c>
      <c r="L50" s="17">
        <v>1000</v>
      </c>
      <c r="M50" s="17">
        <v>-1000</v>
      </c>
      <c r="N50" s="17"/>
      <c r="O50" s="17"/>
      <c r="P50" s="18"/>
      <c r="Q50" s="18"/>
      <c r="R50" s="18"/>
    </row>
    <row r="51" spans="1:18" ht="15">
      <c r="A51" s="59" t="s">
        <v>87</v>
      </c>
      <c r="B51" s="60">
        <v>166800</v>
      </c>
      <c r="C51" s="60"/>
      <c r="D51" s="60"/>
      <c r="E51" s="60"/>
      <c r="F51" s="61"/>
      <c r="G51" s="62" t="e">
        <f>+F51/D51</f>
        <v>#DIV/0!</v>
      </c>
      <c r="I51" s="7" t="s">
        <v>88</v>
      </c>
      <c r="J51" s="17"/>
      <c r="K51" s="17">
        <v>500</v>
      </c>
      <c r="L51" s="17"/>
      <c r="M51" s="17"/>
      <c r="N51" s="17"/>
      <c r="O51" s="17"/>
      <c r="P51" s="18"/>
      <c r="Q51" s="18"/>
      <c r="R51" s="18"/>
    </row>
    <row r="52" spans="1:18" ht="15">
      <c r="A52" s="59" t="s">
        <v>89</v>
      </c>
      <c r="B52" s="61">
        <v>88100</v>
      </c>
      <c r="C52" s="61"/>
      <c r="D52" s="60"/>
      <c r="E52" s="60"/>
      <c r="F52" s="61"/>
      <c r="G52" s="62" t="e">
        <f>+F52/D52</f>
        <v>#DIV/0!</v>
      </c>
      <c r="I52" s="7" t="s">
        <v>90</v>
      </c>
      <c r="J52" s="17">
        <v>300</v>
      </c>
      <c r="K52" s="17">
        <v>300</v>
      </c>
      <c r="L52" s="17"/>
      <c r="M52" s="17"/>
      <c r="N52" s="17"/>
      <c r="O52" s="17"/>
      <c r="P52" s="18"/>
      <c r="Q52" s="18"/>
      <c r="R52" s="18"/>
    </row>
    <row r="53" spans="1:18" ht="15">
      <c r="A53" s="59" t="s">
        <v>91</v>
      </c>
      <c r="B53" s="61">
        <v>13500</v>
      </c>
      <c r="C53" s="61"/>
      <c r="D53" s="60"/>
      <c r="E53" s="60"/>
      <c r="F53" s="61"/>
      <c r="G53" s="62" t="e">
        <f>+F53/D53</f>
        <v>#DIV/0!</v>
      </c>
      <c r="I53" s="7" t="s">
        <v>92</v>
      </c>
      <c r="J53" s="17"/>
      <c r="K53" s="17"/>
      <c r="L53" s="17"/>
      <c r="M53" s="17"/>
      <c r="N53" s="17"/>
      <c r="O53" s="17"/>
      <c r="P53" s="38"/>
      <c r="Q53" s="18"/>
      <c r="R53" s="18"/>
    </row>
    <row r="54" spans="1:18" ht="15">
      <c r="A54" s="59"/>
      <c r="B54" s="61"/>
      <c r="C54" s="61"/>
      <c r="D54" s="61"/>
      <c r="E54" s="61"/>
      <c r="F54" s="61"/>
      <c r="G54" s="62"/>
      <c r="I54" s="7" t="s">
        <v>93</v>
      </c>
      <c r="J54" s="17">
        <v>2500</v>
      </c>
      <c r="K54" s="17">
        <v>3000</v>
      </c>
      <c r="L54" s="17">
        <v>2500</v>
      </c>
      <c r="M54" s="17">
        <v>2500</v>
      </c>
      <c r="N54" s="41">
        <v>2500</v>
      </c>
      <c r="O54" s="41">
        <v>2500</v>
      </c>
      <c r="P54" s="55">
        <v>2500</v>
      </c>
      <c r="Q54" s="56">
        <v>2500</v>
      </c>
      <c r="R54" s="56">
        <v>2500</v>
      </c>
    </row>
    <row r="55" spans="1:18" ht="15">
      <c r="A55" s="59"/>
      <c r="B55" s="61"/>
      <c r="C55" s="61"/>
      <c r="D55" s="61"/>
      <c r="E55" s="61"/>
      <c r="F55" s="61"/>
      <c r="G55" s="62"/>
      <c r="I55" s="7" t="s">
        <v>94</v>
      </c>
      <c r="J55" s="17">
        <v>6500</v>
      </c>
      <c r="K55" s="17">
        <v>9000</v>
      </c>
      <c r="L55" s="17">
        <v>8000</v>
      </c>
      <c r="M55" s="17">
        <v>8000</v>
      </c>
      <c r="N55" s="17">
        <v>8000</v>
      </c>
      <c r="O55" s="17">
        <v>8000</v>
      </c>
      <c r="P55" s="19">
        <v>8000</v>
      </c>
      <c r="Q55" s="19">
        <v>8000</v>
      </c>
      <c r="R55" s="19">
        <v>8000</v>
      </c>
    </row>
    <row r="56" spans="9:18" ht="15">
      <c r="I56" s="7" t="s">
        <v>95</v>
      </c>
      <c r="J56" s="17">
        <v>1500</v>
      </c>
      <c r="K56" s="17"/>
      <c r="L56" s="17"/>
      <c r="M56" s="17"/>
      <c r="N56" s="17"/>
      <c r="O56" s="17"/>
      <c r="P56" s="18"/>
      <c r="Q56" s="18"/>
      <c r="R56" s="18"/>
    </row>
    <row r="57" spans="9:18" ht="14.25">
      <c r="I57" s="7" t="s">
        <v>96</v>
      </c>
      <c r="J57" s="17"/>
      <c r="K57" s="17"/>
      <c r="L57" s="17"/>
      <c r="M57" s="17">
        <v>2140</v>
      </c>
      <c r="N57" s="17">
        <v>2100</v>
      </c>
      <c r="O57" s="17"/>
      <c r="P57" s="18"/>
      <c r="Q57" s="18"/>
      <c r="R57" s="18"/>
    </row>
    <row r="58" spans="9:18" ht="14.25">
      <c r="I58" s="7" t="s">
        <v>97</v>
      </c>
      <c r="J58" s="17">
        <v>145995</v>
      </c>
      <c r="K58" s="17">
        <v>131060</v>
      </c>
      <c r="L58" s="17">
        <v>105090</v>
      </c>
      <c r="M58" s="17">
        <v>99410</v>
      </c>
      <c r="N58" s="17">
        <f>SUM(N6:N57)</f>
        <v>116020</v>
      </c>
      <c r="O58" s="17">
        <f>SUM(O6:O57)</f>
        <v>113156</v>
      </c>
      <c r="P58" s="18">
        <f>SUM(P6:P57)</f>
        <v>181470</v>
      </c>
      <c r="Q58" s="18">
        <f>SUM(Q6:Q57)</f>
        <v>248231.93</v>
      </c>
      <c r="R58" s="18">
        <f>SUM(R6:R57)</f>
        <v>165698.31</v>
      </c>
    </row>
    <row r="61" spans="16:18" ht="14.25">
      <c r="P61" s="63"/>
      <c r="Q61" s="63"/>
      <c r="R61" s="63"/>
    </row>
    <row r="79" ht="15" thickBot="1"/>
    <row r="80" spans="2:4" ht="15" thickBot="1">
      <c r="B80" s="64" t="s">
        <v>98</v>
      </c>
      <c r="C80" s="65">
        <v>11436</v>
      </c>
      <c r="D80" s="66"/>
    </row>
    <row r="81" spans="2:4" ht="15" thickBot="1">
      <c r="B81" s="67" t="s">
        <v>99</v>
      </c>
      <c r="C81" s="68">
        <v>8000</v>
      </c>
      <c r="D81" s="69"/>
    </row>
    <row r="82" spans="2:4" ht="15" thickBot="1">
      <c r="B82" s="67" t="s">
        <v>100</v>
      </c>
      <c r="C82" s="70">
        <v>1000</v>
      </c>
      <c r="D82" s="69"/>
    </row>
    <row r="83" spans="2:4" ht="15" thickBot="1">
      <c r="B83" s="67" t="s">
        <v>101</v>
      </c>
      <c r="C83" s="71" t="s">
        <v>102</v>
      </c>
      <c r="D83" s="69"/>
    </row>
    <row r="84" spans="2:4" ht="15" thickBot="1">
      <c r="B84" s="67" t="s">
        <v>103</v>
      </c>
      <c r="C84" s="70">
        <v>500</v>
      </c>
      <c r="D84" s="69"/>
    </row>
    <row r="85" spans="2:4" ht="15" thickBot="1">
      <c r="B85" s="67" t="s">
        <v>104</v>
      </c>
      <c r="C85" s="70">
        <v>250</v>
      </c>
      <c r="D85" s="72"/>
    </row>
    <row r="86" spans="2:4" ht="15" thickBot="1">
      <c r="B86" s="67" t="s">
        <v>74</v>
      </c>
      <c r="C86" s="70">
        <v>150</v>
      </c>
      <c r="D86" s="73">
        <v>150</v>
      </c>
    </row>
    <row r="87" spans="2:4" ht="15" thickBot="1">
      <c r="B87" s="74" t="s">
        <v>105</v>
      </c>
      <c r="C87" s="75">
        <v>22836</v>
      </c>
      <c r="D87" s="75">
        <v>150</v>
      </c>
    </row>
  </sheetData>
  <sheetProtection/>
  <mergeCells count="2">
    <mergeCell ref="A1:O1"/>
    <mergeCell ref="B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3"/>
  <headerFooter>
    <oddFooter>&amp;C&amp;22&amp;D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FAUCON</dc:creator>
  <cp:keywords/>
  <dc:description/>
  <cp:lastModifiedBy>VALENTIN jérémie</cp:lastModifiedBy>
  <dcterms:created xsi:type="dcterms:W3CDTF">2023-02-17T09:17:18Z</dcterms:created>
  <dcterms:modified xsi:type="dcterms:W3CDTF">2023-02-17T14:19:22Z</dcterms:modified>
  <cp:category/>
  <cp:version/>
  <cp:contentType/>
  <cp:contentStatus/>
</cp:coreProperties>
</file>