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<sst xmlns="http://schemas.openxmlformats.org/spreadsheetml/2006/main" count="71" uniqueCount="69">
  <si>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</si>
  <si>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</si>
  <si>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</si>
  <si>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</si>
  <si>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</si>
  <si>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</si>
  <si>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</si>
  <si>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</si>
  <si>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</si>
  <si>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</si>
  <si>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</si>
  <si>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</si>
  <si>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</si>
  <si>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</si>
  <si>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</si>
  <si>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</si>
  <si>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</si>
  <si>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</si>
  <si>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</si>
  <si>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</si>
  <si>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</si>
  <si>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</si>
  <si>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</si>
  <si>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</si>
  <si>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</si>
  <si>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</si>
  <si>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</si>
  <si>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</si>
  <si>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</si>
  <si>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</si>
  <si>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</si>
  <si>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</si>
  <si>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</si>
  <si>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</si>
  <si>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</si>
  <si>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</si>
  <si>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</si>
  <si>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</si>
  <si>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</si>
  <si>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</si>
  <si>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</si>
  <si>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</si>
  <si>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</si>
  <si>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</si>
  <si>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</si>
  <si>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</si>
  <si>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</si>
  <si>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</si>
  <si>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</si>
  <si>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</si>
  <si>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</si>
  <si>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</si>
  <si>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</si>
  <si>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</si>
  <si>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</si>
  <si>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</si>
  <si>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</si>
  <si>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</si>
  <si>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</si>
  <si>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</si>
  <si>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</si>
  <si>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</si>
  <si>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</si>
  <si>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</si>
  <si>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</si>
  <si>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</si>
  <si>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</si>
  <si>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43.6018 - Longitude: 3.8752</t>
  </si>
  <si>
    <t xml:space="preserve"> Poste 9.1A- Avenue de Maurin vers Rue Bonnie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</si>
</sst>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28</c:v>
                </c:pt>
                <c:pt idx="1">
                  <c:v>33</c:v>
                </c:pt>
                <c:pt idx="2">
                  <c:v>16</c:v>
                </c:pt>
                <c:pt idx="3">
                  <c:v>22</c:v>
                </c:pt>
                <c:pt idx="4">
                  <c:v>35</c:v>
                </c:pt>
                <c:pt idx="5">
                  <c:v>32</c:v>
                </c:pt>
                <c:pt idx="6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5</c:v>
                </c:pt>
                <c:pt idx="22">
                  <c:v>2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28</c:v>
                </c:pt>
                <c:pt idx="1">
                  <c:v>33</c:v>
                </c:pt>
                <c:pt idx="2">
                  <c:v>16</c:v>
                </c:pt>
                <c:pt idx="3">
                  <c:v>22</c:v>
                </c:pt>
                <c:pt idx="4">
                  <c:v>35</c:v>
                </c:pt>
                <c:pt idx="5">
                  <c:v>32</c:v>
                </c:pt>
                <c:pt idx="6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0.6</c:v>
                </c:pt>
                <c:pt idx="2">
                  <c:v>0.4</c:v>
                </c:pt>
                <c:pt idx="3">
                  <c:v>0.4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1.6</c:v>
                </c:pt>
                <c:pt idx="8">
                  <c:v>1</c:v>
                </c:pt>
                <c:pt idx="9">
                  <c:v>0.8</c:v>
                </c:pt>
                <c:pt idx="10">
                  <c:v>1.6</c:v>
                </c:pt>
                <c:pt idx="11">
                  <c:v>1.2</c:v>
                </c:pt>
                <c:pt idx="12">
                  <c:v>1.2</c:v>
                </c:pt>
                <c:pt idx="13">
                  <c:v>1.4</c:v>
                </c:pt>
                <c:pt idx="14">
                  <c:v>1.4</c:v>
                </c:pt>
                <c:pt idx="15">
                  <c:v>1.8</c:v>
                </c:pt>
                <c:pt idx="16">
                  <c:v>2.2000000000000002</c:v>
                </c:pt>
                <c:pt idx="17">
                  <c:v>4</c:v>
                </c:pt>
                <c:pt idx="18">
                  <c:v>3.2</c:v>
                </c:pt>
                <c:pt idx="19">
                  <c:v>3.2</c:v>
                </c:pt>
                <c:pt idx="20">
                  <c:v>1.8</c:v>
                </c:pt>
                <c:pt idx="21">
                  <c:v>2.4</c:v>
                </c:pt>
                <c:pt idx="22">
                  <c:v>1.2</c:v>
                </c:pt>
                <c:pt idx="23">
                  <c:v>0.8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  <c:pt idx="17">
                  <c:v>5</c:v>
                </c:pt>
                <c:pt idx="18">
                  <c:v>3</c:v>
                </c:pt>
                <c:pt idx="19">
                  <c:v>1</c:v>
                </c:pt>
                <c:pt idx="20">
                  <c:v>5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216</xdr:row>
      <xdr:rowOff>104775</xdr:rowOff>
    </xdr:from>
    <xdr:to>
      <xdr:col>9</xdr:col>
      <xdr:colOff>381184</xdr:colOff>
      <xdr:row>245</xdr:row>
      <xdr:rowOff>110862</xdr:rowOff>
    </xdr:to>
    <xdr:pic>
      <xdr:nvPicPr>
        <xdr:cNvPr id="29" name="Image 2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34013775"/>
          <a:ext cx="5896158" cy="4425687"/>
        </a:xfrm>
        <a:prstGeom prst="rect">
          <a:avLst/>
        </a:prstGeom>
      </xdr:spPr>
    </xdr:pic>
    <xdr:clientData/>
  </xdr:twoCellAnchor>
  <xdr:twoCellAnchor editAs="oneCell">
    <xdr:from>
      <xdr:col>0</xdr:col>
      <xdr:colOff>619125</xdr:colOff>
      <xdr:row>191</xdr:row>
      <xdr:rowOff>47625</xdr:rowOff>
    </xdr:from>
    <xdr:to>
      <xdr:col>8</xdr:col>
      <xdr:colOff>361361</xdr:colOff>
      <xdr:row>215</xdr:row>
      <xdr:rowOff>37644</xdr:rowOff>
    </xdr:to>
    <xdr:pic>
      <xdr:nvPicPr>
        <xdr:cNvPr id="27" name="Image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25" y="30146625"/>
          <a:ext cx="4714286" cy="364761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283683</xdr:colOff>
      <xdr:row>197</xdr:row>
      <xdr:rowOff>27671</xdr:rowOff>
    </xdr:from>
    <xdr:to>
      <xdr:col>4</xdr:col>
      <xdr:colOff>525536</xdr:colOff>
      <xdr:row>198</xdr:row>
      <xdr:rowOff>132761</xdr:rowOff>
    </xdr:to>
    <xdr:sp macro="" textlink="">
      <xdr:nvSpPr>
        <xdr:cNvPr id="21" name="Flèche vers le haut 20"/>
        <xdr:cNvSpPr/>
      </xdr:nvSpPr>
      <xdr:spPr bwMode="auto">
        <a:xfrm>
          <a:off x="2817333" y="31041071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220276</xdr:colOff>
      <xdr:row>231</xdr:row>
      <xdr:rowOff>76204</xdr:rowOff>
    </xdr:from>
    <xdr:to>
      <xdr:col>5</xdr:col>
      <xdr:colOff>200024</xdr:colOff>
      <xdr:row>234</xdr:row>
      <xdr:rowOff>133354</xdr:rowOff>
    </xdr:to>
    <xdr:sp macro="" textlink="">
      <xdr:nvSpPr>
        <xdr:cNvPr id="23" name="Flèche vers le haut 22"/>
        <xdr:cNvSpPr/>
      </xdr:nvSpPr>
      <xdr:spPr bwMode="auto">
        <a:xfrm rot="10800000">
          <a:off x="2753926" y="36271204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35</v>
      </c>
      <c r="L5" s="6">
        <f>MIN(B43:H43)</f>
        <v>16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3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3</v>
      </c>
      <c r="E7" s="87">
        <f t="shared" si="3"/>
        <v>1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0.5714285714285714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3</v>
      </c>
      <c r="Q7">
        <v>1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3</v>
      </c>
      <c r="D8" s="88">
        <f t="shared" si="2"/>
        <v>0</v>
      </c>
      <c r="E8" s="88">
        <f t="shared" si="3"/>
        <v>1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0.6</v>
      </c>
      <c r="J8" s="53">
        <f t="shared" ref="J8:J30" si="10">(SUM(B8:H8))/7</f>
        <v>0.5714285714285714</v>
      </c>
      <c r="K8" s="6">
        <f t="shared" si="6"/>
        <v>0</v>
      </c>
      <c r="L8" s="6">
        <f t="shared" si="7"/>
        <v>1</v>
      </c>
      <c r="M8" s="57">
        <v>1</v>
      </c>
      <c r="N8">
        <v>0</v>
      </c>
      <c r="O8">
        <v>3</v>
      </c>
      <c r="P8">
        <v>0</v>
      </c>
      <c r="Q8">
        <v>1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1</v>
      </c>
      <c r="E9" s="88">
        <f t="shared" si="3"/>
        <v>0</v>
      </c>
      <c r="F9" s="68">
        <f t="shared" si="4"/>
        <v>0</v>
      </c>
      <c r="G9" s="96">
        <f t="shared" si="5"/>
        <v>1</v>
      </c>
      <c r="H9" s="97">
        <f t="shared" si="8"/>
        <v>1</v>
      </c>
      <c r="I9" s="54">
        <f t="shared" si="9"/>
        <v>0.4</v>
      </c>
      <c r="J9" s="53">
        <f t="shared" si="10"/>
        <v>0.42857142857142855</v>
      </c>
      <c r="K9" s="6">
        <f t="shared" si="6"/>
        <v>1</v>
      </c>
      <c r="L9" s="6">
        <f t="shared" si="7"/>
        <v>0</v>
      </c>
      <c r="M9" s="57">
        <v>2</v>
      </c>
      <c r="N9">
        <v>0</v>
      </c>
      <c r="O9">
        <v>0</v>
      </c>
      <c r="P9">
        <v>1</v>
      </c>
      <c r="Q9">
        <v>0</v>
      </c>
      <c r="R9">
        <v>0</v>
      </c>
      <c r="S9">
        <v>1</v>
      </c>
      <c r="T9">
        <v>1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1</v>
      </c>
      <c r="D10" s="88">
        <f t="shared" si="2"/>
        <v>0</v>
      </c>
      <c r="E10" s="88">
        <f t="shared" si="3"/>
        <v>0</v>
      </c>
      <c r="F10" s="68">
        <f t="shared" si="4"/>
        <v>1</v>
      </c>
      <c r="G10" s="96">
        <f t="shared" si="5"/>
        <v>0</v>
      </c>
      <c r="H10" s="97">
        <f t="shared" si="8"/>
        <v>0</v>
      </c>
      <c r="I10" s="54">
        <f t="shared" si="9"/>
        <v>0.4</v>
      </c>
      <c r="J10" s="53">
        <f t="shared" si="10"/>
        <v>0.2857142857142857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1</v>
      </c>
      <c r="P10">
        <v>0</v>
      </c>
      <c r="Q10">
        <v>0</v>
      </c>
      <c r="R10">
        <v>1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1</v>
      </c>
      <c r="C11" s="42">
        <f t="shared" si="1"/>
        <v>0</v>
      </c>
      <c r="D11" s="88">
        <f t="shared" si="2"/>
        <v>0</v>
      </c>
      <c r="E11" s="88">
        <f t="shared" si="3"/>
        <v>1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0.2</v>
      </c>
      <c r="J11" s="53">
        <f t="shared" si="10"/>
        <v>0.2857142857142857</v>
      </c>
      <c r="K11" s="6">
        <f t="shared" si="6"/>
        <v>0</v>
      </c>
      <c r="L11" s="6">
        <f t="shared" si="7"/>
        <v>0</v>
      </c>
      <c r="M11" s="57">
        <v>4</v>
      </c>
      <c r="N11">
        <v>1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</v>
      </c>
      <c r="J12" s="53">
        <f t="shared" si="10"/>
        <v>0</v>
      </c>
      <c r="K12" s="6">
        <f t="shared" si="6"/>
        <v>0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0</v>
      </c>
      <c r="G13" s="96">
        <f t="shared" si="5"/>
        <v>1</v>
      </c>
      <c r="H13" s="97">
        <f t="shared" si="8"/>
        <v>0</v>
      </c>
      <c r="I13" s="54">
        <f t="shared" si="9"/>
        <v>0.2</v>
      </c>
      <c r="J13" s="53">
        <f t="shared" si="10"/>
        <v>0.14285714285714285</v>
      </c>
      <c r="K13" s="6">
        <f t="shared" si="6"/>
        <v>4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  <c r="T13">
        <v>0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0</v>
      </c>
      <c r="D14" s="88">
        <f t="shared" si="2"/>
        <v>0</v>
      </c>
      <c r="E14" s="88">
        <f t="shared" si="3"/>
        <v>1</v>
      </c>
      <c r="F14" s="68">
        <f t="shared" si="4"/>
        <v>4</v>
      </c>
      <c r="G14" s="96">
        <f t="shared" si="5"/>
        <v>3</v>
      </c>
      <c r="H14" s="97">
        <f t="shared" si="8"/>
        <v>1</v>
      </c>
      <c r="I14" s="54">
        <f t="shared" si="9"/>
        <v>1.6</v>
      </c>
      <c r="J14" s="53">
        <f t="shared" si="10"/>
        <v>1.2857142857142858</v>
      </c>
      <c r="K14" s="6">
        <f t="shared" si="6"/>
        <v>1</v>
      </c>
      <c r="L14" s="6">
        <f t="shared" si="7"/>
        <v>0</v>
      </c>
      <c r="M14" s="57">
        <v>7</v>
      </c>
      <c r="N14">
        <v>0</v>
      </c>
      <c r="O14">
        <v>0</v>
      </c>
      <c r="P14">
        <v>0</v>
      </c>
      <c r="Q14">
        <v>1</v>
      </c>
      <c r="R14">
        <v>4</v>
      </c>
      <c r="S14">
        <v>3</v>
      </c>
      <c r="T14">
        <v>1</v>
      </c>
    </row>
    <row r="15" spans="1:26" ht="12.75" x14ac:dyDescent="0.2">
      <c r="A15" s="60" t="s">
        <v>35</v>
      </c>
      <c r="B15" s="62">
        <f t="shared" si="0"/>
        <v>1</v>
      </c>
      <c r="C15" s="42">
        <f t="shared" si="1"/>
        <v>0</v>
      </c>
      <c r="D15" s="88">
        <f t="shared" si="2"/>
        <v>0</v>
      </c>
      <c r="E15" s="88">
        <f t="shared" si="3"/>
        <v>1</v>
      </c>
      <c r="F15" s="68">
        <f t="shared" si="4"/>
        <v>1</v>
      </c>
      <c r="G15" s="96">
        <f t="shared" si="5"/>
        <v>3</v>
      </c>
      <c r="H15" s="97">
        <f t="shared" si="8"/>
        <v>0</v>
      </c>
      <c r="I15" s="54">
        <f t="shared" si="9"/>
        <v>1</v>
      </c>
      <c r="J15" s="53">
        <f t="shared" si="10"/>
        <v>0.8571428571428571</v>
      </c>
      <c r="K15" s="6">
        <f t="shared" si="6"/>
        <v>2</v>
      </c>
      <c r="L15" s="6">
        <f t="shared" si="7"/>
        <v>0</v>
      </c>
      <c r="M15" s="57">
        <v>8</v>
      </c>
      <c r="N15">
        <v>1</v>
      </c>
      <c r="O15">
        <v>0</v>
      </c>
      <c r="P15">
        <v>0</v>
      </c>
      <c r="Q15">
        <v>1</v>
      </c>
      <c r="R15">
        <v>1</v>
      </c>
      <c r="S15">
        <v>3</v>
      </c>
      <c r="T15">
        <v>0</v>
      </c>
    </row>
    <row r="16" spans="1:26" ht="12.75" x14ac:dyDescent="0.2">
      <c r="A16" s="60" t="s">
        <v>36</v>
      </c>
      <c r="B16" s="62">
        <f t="shared" si="0"/>
        <v>0</v>
      </c>
      <c r="C16" s="42">
        <f t="shared" si="1"/>
        <v>1</v>
      </c>
      <c r="D16" s="88">
        <f t="shared" si="2"/>
        <v>0</v>
      </c>
      <c r="E16" s="88">
        <f t="shared" si="3"/>
        <v>2</v>
      </c>
      <c r="F16" s="68">
        <f t="shared" si="4"/>
        <v>2</v>
      </c>
      <c r="G16" s="96">
        <f t="shared" si="5"/>
        <v>1</v>
      </c>
      <c r="H16" s="97">
        <f t="shared" si="8"/>
        <v>0</v>
      </c>
      <c r="I16" s="54">
        <f t="shared" si="9"/>
        <v>0.8</v>
      </c>
      <c r="J16" s="53">
        <f t="shared" si="10"/>
        <v>0.8571428571428571</v>
      </c>
      <c r="K16" s="6">
        <f t="shared" si="6"/>
        <v>2</v>
      </c>
      <c r="L16" s="6">
        <f t="shared" si="7"/>
        <v>0</v>
      </c>
      <c r="M16" s="57">
        <v>9</v>
      </c>
      <c r="N16">
        <v>0</v>
      </c>
      <c r="O16">
        <v>1</v>
      </c>
      <c r="P16">
        <v>0</v>
      </c>
      <c r="Q16">
        <v>2</v>
      </c>
      <c r="R16">
        <v>2</v>
      </c>
      <c r="S16">
        <v>1</v>
      </c>
      <c r="T16">
        <v>0</v>
      </c>
    </row>
    <row r="17" spans="1:20" ht="12.75" x14ac:dyDescent="0.2">
      <c r="A17" s="60" t="s">
        <v>37</v>
      </c>
      <c r="B17" s="62">
        <f t="shared" si="0"/>
        <v>2</v>
      </c>
      <c r="C17" s="42">
        <f t="shared" si="1"/>
        <v>1</v>
      </c>
      <c r="D17" s="88">
        <f t="shared" si="2"/>
        <v>0</v>
      </c>
      <c r="E17" s="88">
        <f t="shared" si="3"/>
        <v>2</v>
      </c>
      <c r="F17" s="68">
        <f t="shared" si="4"/>
        <v>2</v>
      </c>
      <c r="G17" s="96">
        <f t="shared" si="5"/>
        <v>2</v>
      </c>
      <c r="H17" s="97">
        <f t="shared" si="8"/>
        <v>1</v>
      </c>
      <c r="I17" s="54">
        <f t="shared" si="9"/>
        <v>1.6</v>
      </c>
      <c r="J17" s="53">
        <f t="shared" si="10"/>
        <v>1.4285714285714286</v>
      </c>
      <c r="K17" s="6">
        <f t="shared" si="6"/>
        <v>2</v>
      </c>
      <c r="L17" s="6">
        <f t="shared" si="7"/>
        <v>1</v>
      </c>
      <c r="M17" s="57">
        <v>10</v>
      </c>
      <c r="N17">
        <v>2</v>
      </c>
      <c r="O17">
        <v>1</v>
      </c>
      <c r="P17">
        <v>0</v>
      </c>
      <c r="Q17">
        <v>2</v>
      </c>
      <c r="R17">
        <v>2</v>
      </c>
      <c r="S17">
        <v>2</v>
      </c>
      <c r="T17">
        <v>1</v>
      </c>
    </row>
    <row r="18" spans="1:20" ht="12.75" x14ac:dyDescent="0.2">
      <c r="A18" s="60" t="s">
        <v>38</v>
      </c>
      <c r="B18" s="62">
        <f t="shared" si="0"/>
        <v>0</v>
      </c>
      <c r="C18" s="42">
        <f t="shared" si="1"/>
        <v>0</v>
      </c>
      <c r="D18" s="88">
        <f t="shared" si="2"/>
        <v>1</v>
      </c>
      <c r="E18" s="88">
        <f t="shared" si="3"/>
        <v>0</v>
      </c>
      <c r="F18" s="68">
        <f t="shared" si="4"/>
        <v>2</v>
      </c>
      <c r="G18" s="96">
        <f t="shared" si="5"/>
        <v>1</v>
      </c>
      <c r="H18" s="97">
        <f t="shared" si="8"/>
        <v>3</v>
      </c>
      <c r="I18" s="54">
        <f t="shared" si="9"/>
        <v>1.2</v>
      </c>
      <c r="J18" s="53">
        <f t="shared" si="10"/>
        <v>1</v>
      </c>
      <c r="K18" s="6">
        <f t="shared" si="6"/>
        <v>2</v>
      </c>
      <c r="L18" s="6">
        <f t="shared" si="7"/>
        <v>0</v>
      </c>
      <c r="M18" s="57">
        <v>11</v>
      </c>
      <c r="N18">
        <v>0</v>
      </c>
      <c r="O18">
        <v>0</v>
      </c>
      <c r="P18">
        <v>1</v>
      </c>
      <c r="Q18">
        <v>0</v>
      </c>
      <c r="R18">
        <v>2</v>
      </c>
      <c r="S18">
        <v>1</v>
      </c>
      <c r="T18">
        <v>3</v>
      </c>
    </row>
    <row r="19" spans="1:20" ht="12.75" x14ac:dyDescent="0.2">
      <c r="A19" s="60" t="s">
        <v>39</v>
      </c>
      <c r="B19" s="62">
        <f t="shared" si="0"/>
        <v>2</v>
      </c>
      <c r="C19" s="42">
        <f t="shared" si="1"/>
        <v>0</v>
      </c>
      <c r="D19" s="88">
        <f t="shared" si="2"/>
        <v>0</v>
      </c>
      <c r="E19" s="88">
        <f t="shared" si="3"/>
        <v>1</v>
      </c>
      <c r="F19" s="68">
        <f t="shared" si="4"/>
        <v>2</v>
      </c>
      <c r="G19" s="96">
        <f t="shared" si="5"/>
        <v>0</v>
      </c>
      <c r="H19" s="97">
        <f t="shared" si="8"/>
        <v>2</v>
      </c>
      <c r="I19" s="54">
        <f t="shared" si="9"/>
        <v>1.2</v>
      </c>
      <c r="J19" s="53">
        <f t="shared" si="10"/>
        <v>1</v>
      </c>
      <c r="K19" s="6">
        <f t="shared" si="6"/>
        <v>1</v>
      </c>
      <c r="L19" s="6">
        <f t="shared" si="7"/>
        <v>0</v>
      </c>
      <c r="M19" s="57">
        <v>12</v>
      </c>
      <c r="N19">
        <v>2</v>
      </c>
      <c r="O19">
        <v>0</v>
      </c>
      <c r="P19">
        <v>0</v>
      </c>
      <c r="Q19">
        <v>1</v>
      </c>
      <c r="R19">
        <v>2</v>
      </c>
      <c r="S19">
        <v>0</v>
      </c>
      <c r="T19">
        <v>2</v>
      </c>
    </row>
    <row r="20" spans="1:20" ht="12.75" x14ac:dyDescent="0.2">
      <c r="A20" s="60" t="s">
        <v>40</v>
      </c>
      <c r="B20" s="62">
        <f t="shared" si="0"/>
        <v>2</v>
      </c>
      <c r="C20" s="42">
        <f t="shared" si="1"/>
        <v>1</v>
      </c>
      <c r="D20" s="88">
        <f t="shared" si="2"/>
        <v>0</v>
      </c>
      <c r="E20" s="88">
        <f t="shared" si="3"/>
        <v>1</v>
      </c>
      <c r="F20" s="68">
        <f t="shared" si="4"/>
        <v>1</v>
      </c>
      <c r="G20" s="96">
        <f t="shared" si="5"/>
        <v>2</v>
      </c>
      <c r="H20" s="97">
        <f t="shared" si="8"/>
        <v>1</v>
      </c>
      <c r="I20" s="54">
        <f t="shared" si="9"/>
        <v>1.4</v>
      </c>
      <c r="J20" s="53">
        <f t="shared" si="10"/>
        <v>1.1428571428571428</v>
      </c>
      <c r="K20" s="6">
        <f t="shared" si="6"/>
        <v>1</v>
      </c>
      <c r="L20" s="6">
        <f t="shared" si="7"/>
        <v>3</v>
      </c>
      <c r="M20" s="57">
        <v>13</v>
      </c>
      <c r="N20">
        <v>2</v>
      </c>
      <c r="O20">
        <v>1</v>
      </c>
      <c r="P20">
        <v>0</v>
      </c>
      <c r="Q20">
        <v>1</v>
      </c>
      <c r="R20">
        <v>1</v>
      </c>
      <c r="S20">
        <v>2</v>
      </c>
      <c r="T20">
        <v>1</v>
      </c>
    </row>
    <row r="21" spans="1:20" ht="12.75" x14ac:dyDescent="0.2">
      <c r="A21" s="60" t="s">
        <v>41</v>
      </c>
      <c r="B21" s="62">
        <f t="shared" si="0"/>
        <v>0</v>
      </c>
      <c r="C21" s="42">
        <f t="shared" si="1"/>
        <v>2</v>
      </c>
      <c r="D21" s="88">
        <f t="shared" si="2"/>
        <v>3</v>
      </c>
      <c r="E21" s="88">
        <f t="shared" si="3"/>
        <v>2</v>
      </c>
      <c r="F21" s="68">
        <f t="shared" si="4"/>
        <v>1</v>
      </c>
      <c r="G21" s="96">
        <f t="shared" si="5"/>
        <v>0</v>
      </c>
      <c r="H21" s="97">
        <f t="shared" si="8"/>
        <v>4</v>
      </c>
      <c r="I21" s="54">
        <f t="shared" si="9"/>
        <v>1.4</v>
      </c>
      <c r="J21" s="53">
        <f t="shared" si="10"/>
        <v>1.7142857142857142</v>
      </c>
      <c r="K21" s="6">
        <f t="shared" si="6"/>
        <v>1</v>
      </c>
      <c r="L21" s="6">
        <f t="shared" si="7"/>
        <v>1</v>
      </c>
      <c r="M21" s="57">
        <v>14</v>
      </c>
      <c r="N21">
        <v>0</v>
      </c>
      <c r="O21">
        <v>2</v>
      </c>
      <c r="P21">
        <v>3</v>
      </c>
      <c r="Q21">
        <v>2</v>
      </c>
      <c r="R21">
        <v>1</v>
      </c>
      <c r="S21">
        <v>0</v>
      </c>
      <c r="T21">
        <v>4</v>
      </c>
    </row>
    <row r="22" spans="1:20" ht="12.75" x14ac:dyDescent="0.2">
      <c r="A22" s="60" t="s">
        <v>42</v>
      </c>
      <c r="B22" s="62">
        <f t="shared" si="0"/>
        <v>3</v>
      </c>
      <c r="C22" s="42">
        <f t="shared" si="1"/>
        <v>2</v>
      </c>
      <c r="D22" s="88">
        <f>P22</f>
        <v>1</v>
      </c>
      <c r="E22" s="88">
        <f t="shared" si="3"/>
        <v>2</v>
      </c>
      <c r="F22" s="68">
        <f t="shared" si="4"/>
        <v>1</v>
      </c>
      <c r="G22" s="96">
        <f t="shared" si="5"/>
        <v>1</v>
      </c>
      <c r="H22" s="97">
        <f t="shared" si="8"/>
        <v>2</v>
      </c>
      <c r="I22" s="54">
        <f t="shared" si="9"/>
        <v>1.8</v>
      </c>
      <c r="J22" s="53">
        <f t="shared" si="10"/>
        <v>1.7142857142857142</v>
      </c>
      <c r="K22" s="6">
        <f t="shared" si="6"/>
        <v>1</v>
      </c>
      <c r="L22" s="6">
        <f t="shared" si="7"/>
        <v>0</v>
      </c>
      <c r="M22" s="57">
        <v>15</v>
      </c>
      <c r="N22">
        <v>3</v>
      </c>
      <c r="O22">
        <v>2</v>
      </c>
      <c r="P22">
        <v>1</v>
      </c>
      <c r="Q22">
        <v>2</v>
      </c>
      <c r="R22">
        <v>1</v>
      </c>
      <c r="S22">
        <v>1</v>
      </c>
      <c r="T22">
        <v>2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4</v>
      </c>
      <c r="D23" s="88">
        <f t="shared" si="2"/>
        <v>0</v>
      </c>
      <c r="E23" s="88">
        <f t="shared" si="3"/>
        <v>0</v>
      </c>
      <c r="F23" s="68">
        <f t="shared" si="4"/>
        <v>1</v>
      </c>
      <c r="G23" s="96">
        <f t="shared" si="5"/>
        <v>4</v>
      </c>
      <c r="H23" s="97">
        <f t="shared" si="8"/>
        <v>2</v>
      </c>
      <c r="I23" s="54">
        <f t="shared" si="9"/>
        <v>2.2000000000000002</v>
      </c>
      <c r="J23" s="53">
        <f t="shared" si="10"/>
        <v>1.5714285714285714</v>
      </c>
      <c r="K23" s="6">
        <f t="shared" si="6"/>
        <v>7</v>
      </c>
      <c r="L23" s="6">
        <f t="shared" si="7"/>
        <v>0</v>
      </c>
      <c r="M23" s="57">
        <v>16</v>
      </c>
      <c r="N23">
        <v>0</v>
      </c>
      <c r="O23">
        <v>4</v>
      </c>
      <c r="P23">
        <v>0</v>
      </c>
      <c r="Q23">
        <v>0</v>
      </c>
      <c r="R23">
        <v>1</v>
      </c>
      <c r="S23">
        <v>4</v>
      </c>
      <c r="T23">
        <v>2</v>
      </c>
    </row>
    <row r="24" spans="1:20" ht="12.75" x14ac:dyDescent="0.2">
      <c r="A24" s="60" t="s">
        <v>44</v>
      </c>
      <c r="B24" s="62">
        <f t="shared" si="0"/>
        <v>5</v>
      </c>
      <c r="C24" s="42">
        <f t="shared" si="1"/>
        <v>3</v>
      </c>
      <c r="D24" s="88">
        <f t="shared" si="2"/>
        <v>0</v>
      </c>
      <c r="E24" s="88">
        <f t="shared" si="3"/>
        <v>3</v>
      </c>
      <c r="F24" s="68">
        <f t="shared" si="4"/>
        <v>7</v>
      </c>
      <c r="G24" s="96">
        <f t="shared" si="5"/>
        <v>3</v>
      </c>
      <c r="H24" s="97">
        <f t="shared" si="8"/>
        <v>2</v>
      </c>
      <c r="I24" s="54">
        <f t="shared" si="9"/>
        <v>4</v>
      </c>
      <c r="J24" s="53">
        <f t="shared" si="10"/>
        <v>3.2857142857142856</v>
      </c>
      <c r="K24" s="6">
        <f t="shared" si="6"/>
        <v>3</v>
      </c>
      <c r="L24" s="6">
        <f t="shared" si="7"/>
        <v>1</v>
      </c>
      <c r="M24" s="57">
        <v>17</v>
      </c>
      <c r="N24">
        <v>5</v>
      </c>
      <c r="O24">
        <v>3</v>
      </c>
      <c r="P24">
        <v>0</v>
      </c>
      <c r="Q24">
        <v>3</v>
      </c>
      <c r="R24">
        <v>7</v>
      </c>
      <c r="S24">
        <v>3</v>
      </c>
      <c r="T24">
        <v>2</v>
      </c>
    </row>
    <row r="25" spans="1:20" ht="12.75" x14ac:dyDescent="0.2">
      <c r="A25" s="60" t="s">
        <v>45</v>
      </c>
      <c r="B25" s="62">
        <f t="shared" si="0"/>
        <v>3</v>
      </c>
      <c r="C25" s="42">
        <f t="shared" si="1"/>
        <v>4</v>
      </c>
      <c r="D25" s="88">
        <f t="shared" si="2"/>
        <v>1</v>
      </c>
      <c r="E25" s="88">
        <f t="shared" si="3"/>
        <v>2</v>
      </c>
      <c r="F25" s="68">
        <f t="shared" si="4"/>
        <v>3</v>
      </c>
      <c r="G25" s="96">
        <f t="shared" si="5"/>
        <v>3</v>
      </c>
      <c r="H25" s="97">
        <f t="shared" si="8"/>
        <v>3</v>
      </c>
      <c r="I25" s="54">
        <f t="shared" si="9"/>
        <v>3.2</v>
      </c>
      <c r="J25" s="53">
        <f t="shared" si="10"/>
        <v>2.7142857142857144</v>
      </c>
      <c r="K25" s="6">
        <f t="shared" si="6"/>
        <v>3</v>
      </c>
      <c r="L25" s="6">
        <f t="shared" si="7"/>
        <v>2</v>
      </c>
      <c r="M25" s="57">
        <v>18</v>
      </c>
      <c r="N25">
        <v>3</v>
      </c>
      <c r="O25">
        <v>4</v>
      </c>
      <c r="P25">
        <v>1</v>
      </c>
      <c r="Q25">
        <v>2</v>
      </c>
      <c r="R25">
        <v>3</v>
      </c>
      <c r="S25">
        <v>3</v>
      </c>
      <c r="T25">
        <v>3</v>
      </c>
    </row>
    <row r="26" spans="1:20" ht="12.75" x14ac:dyDescent="0.2">
      <c r="A26" s="60" t="s">
        <v>46</v>
      </c>
      <c r="B26" s="62">
        <f t="shared" si="0"/>
        <v>1</v>
      </c>
      <c r="C26" s="42">
        <f t="shared" si="1"/>
        <v>6</v>
      </c>
      <c r="D26" s="88">
        <f t="shared" si="2"/>
        <v>2</v>
      </c>
      <c r="E26" s="88">
        <f t="shared" si="3"/>
        <v>1</v>
      </c>
      <c r="F26" s="68">
        <f t="shared" si="4"/>
        <v>3</v>
      </c>
      <c r="G26" s="96">
        <f t="shared" si="5"/>
        <v>3</v>
      </c>
      <c r="H26" s="97">
        <f t="shared" si="8"/>
        <v>3</v>
      </c>
      <c r="I26" s="54">
        <f t="shared" si="9"/>
        <v>3.2</v>
      </c>
      <c r="J26" s="53">
        <f t="shared" si="10"/>
        <v>2.7142857142857144</v>
      </c>
      <c r="K26" s="6">
        <f t="shared" si="6"/>
        <v>1</v>
      </c>
      <c r="L26" s="6">
        <f t="shared" si="7"/>
        <v>2</v>
      </c>
      <c r="M26" s="57">
        <v>19</v>
      </c>
      <c r="N26">
        <v>1</v>
      </c>
      <c r="O26">
        <v>6</v>
      </c>
      <c r="P26">
        <v>2</v>
      </c>
      <c r="Q26">
        <v>1</v>
      </c>
      <c r="R26">
        <v>3</v>
      </c>
      <c r="S26">
        <v>3</v>
      </c>
      <c r="T26">
        <v>3</v>
      </c>
    </row>
    <row r="27" spans="1:20" ht="12.75" x14ac:dyDescent="0.2">
      <c r="A27" s="60" t="s">
        <v>47</v>
      </c>
      <c r="B27" s="62">
        <f t="shared" si="0"/>
        <v>5</v>
      </c>
      <c r="C27" s="42">
        <f t="shared" si="1"/>
        <v>1</v>
      </c>
      <c r="D27" s="88">
        <f t="shared" si="2"/>
        <v>2</v>
      </c>
      <c r="E27" s="88">
        <f t="shared" si="3"/>
        <v>0</v>
      </c>
      <c r="F27" s="68">
        <f t="shared" si="4"/>
        <v>1</v>
      </c>
      <c r="G27" s="96">
        <f t="shared" si="5"/>
        <v>0</v>
      </c>
      <c r="H27" s="97">
        <f t="shared" si="8"/>
        <v>2</v>
      </c>
      <c r="I27" s="54">
        <f t="shared" si="9"/>
        <v>1.8</v>
      </c>
      <c r="J27" s="53">
        <f t="shared" si="10"/>
        <v>1.5714285714285714</v>
      </c>
      <c r="K27" s="6">
        <f t="shared" si="6"/>
        <v>1</v>
      </c>
      <c r="L27" s="6">
        <f t="shared" si="7"/>
        <v>1</v>
      </c>
      <c r="M27" s="57">
        <v>20</v>
      </c>
      <c r="N27">
        <v>5</v>
      </c>
      <c r="O27">
        <v>1</v>
      </c>
      <c r="P27">
        <v>2</v>
      </c>
      <c r="Q27">
        <v>0</v>
      </c>
      <c r="R27">
        <v>1</v>
      </c>
      <c r="S27">
        <v>0</v>
      </c>
      <c r="T27">
        <v>2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3</v>
      </c>
      <c r="D28" s="88">
        <f t="shared" si="2"/>
        <v>1</v>
      </c>
      <c r="E28" s="88">
        <f t="shared" si="3"/>
        <v>0</v>
      </c>
      <c r="F28" s="68">
        <f t="shared" si="4"/>
        <v>1</v>
      </c>
      <c r="G28" s="96">
        <f t="shared" si="5"/>
        <v>2</v>
      </c>
      <c r="H28" s="97">
        <f t="shared" si="8"/>
        <v>5</v>
      </c>
      <c r="I28" s="54">
        <f t="shared" si="9"/>
        <v>2.4</v>
      </c>
      <c r="J28" s="53">
        <f t="shared" si="10"/>
        <v>1.8571428571428572</v>
      </c>
      <c r="K28" s="6">
        <f t="shared" si="6"/>
        <v>1</v>
      </c>
      <c r="L28" s="6">
        <f t="shared" si="7"/>
        <v>1</v>
      </c>
      <c r="M28" s="57">
        <v>21</v>
      </c>
      <c r="N28">
        <v>1</v>
      </c>
      <c r="O28">
        <v>3</v>
      </c>
      <c r="P28">
        <v>1</v>
      </c>
      <c r="Q28">
        <v>0</v>
      </c>
      <c r="R28">
        <v>1</v>
      </c>
      <c r="S28">
        <v>2</v>
      </c>
      <c r="T28">
        <v>5</v>
      </c>
    </row>
    <row r="29" spans="1:20" ht="12.75" x14ac:dyDescent="0.2">
      <c r="A29" s="60" t="s">
        <v>49</v>
      </c>
      <c r="B29" s="62">
        <f t="shared" si="0"/>
        <v>2</v>
      </c>
      <c r="C29" s="42">
        <f t="shared" si="1"/>
        <v>1</v>
      </c>
      <c r="D29" s="88">
        <f t="shared" si="2"/>
        <v>1</v>
      </c>
      <c r="E29" s="88">
        <f t="shared" si="3"/>
        <v>1</v>
      </c>
      <c r="F29" s="68">
        <f t="shared" si="4"/>
        <v>1</v>
      </c>
      <c r="G29" s="96">
        <f t="shared" si="5"/>
        <v>0</v>
      </c>
      <c r="H29" s="97">
        <f t="shared" si="8"/>
        <v>2</v>
      </c>
      <c r="I29" s="54">
        <f t="shared" si="9"/>
        <v>1.2</v>
      </c>
      <c r="J29" s="53">
        <f t="shared" si="10"/>
        <v>1.1428571428571428</v>
      </c>
      <c r="K29" s="6">
        <f t="shared" si="6"/>
        <v>1</v>
      </c>
      <c r="L29" s="6">
        <f t="shared" si="7"/>
        <v>0</v>
      </c>
      <c r="M29" s="57">
        <v>22</v>
      </c>
      <c r="N29">
        <v>2</v>
      </c>
      <c r="O29">
        <v>1</v>
      </c>
      <c r="P29">
        <v>1</v>
      </c>
      <c r="Q29">
        <v>1</v>
      </c>
      <c r="R29">
        <v>1</v>
      </c>
      <c r="S29">
        <v>0</v>
      </c>
      <c r="T29">
        <v>2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1</v>
      </c>
      <c r="G30" s="98">
        <f t="shared" si="5"/>
        <v>2</v>
      </c>
      <c r="H30" s="99">
        <f t="shared" si="8"/>
        <v>1</v>
      </c>
      <c r="I30" s="55">
        <f t="shared" si="9"/>
        <v>0.8</v>
      </c>
      <c r="J30" s="56">
        <f t="shared" si="10"/>
        <v>0.5714285714285714</v>
      </c>
      <c r="K30" s="11" t="str">
        <f>IF(lun=jmax,N5,IF(mar=jmax,O5,IF(mer=jmax,P5,IF(jeu=jmax,Q5,IF(ven=jmax,R5,IF(sam=jmax,S5,IF(dim=jmax,#REF!,FALSE)))))))</f>
        <v>lundi 26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1</v>
      </c>
      <c r="S30">
        <v>2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25</v>
      </c>
      <c r="C36" s="37">
        <f t="shared" si="12"/>
        <v>28</v>
      </c>
      <c r="D36" s="90">
        <f t="shared" si="12"/>
        <v>11</v>
      </c>
      <c r="E36" s="90">
        <f t="shared" si="12"/>
        <v>18</v>
      </c>
      <c r="F36" s="64">
        <f t="shared" si="12"/>
        <v>32</v>
      </c>
      <c r="G36" s="100">
        <f t="shared" si="12"/>
        <v>29</v>
      </c>
      <c r="H36" s="101">
        <f t="shared" si="12"/>
        <v>31</v>
      </c>
      <c r="I36" s="34">
        <f>(SUM(I7:I30))*5</f>
        <v>162.99999999999997</v>
      </c>
      <c r="J36" s="35">
        <f>(SUM(J7:J30))*7-I36</f>
        <v>38.000000000000028</v>
      </c>
    </row>
    <row r="37" spans="1:13" ht="12.75" thickBot="1" x14ac:dyDescent="0.25">
      <c r="A37" s="7" t="s">
        <v>4</v>
      </c>
      <c r="B37" s="38">
        <f t="shared" ref="B37:H37" si="13">B43-B36</f>
        <v>3</v>
      </c>
      <c r="C37" s="38">
        <f t="shared" si="13"/>
        <v>5</v>
      </c>
      <c r="D37" s="91">
        <f t="shared" si="13"/>
        <v>5</v>
      </c>
      <c r="E37" s="91">
        <f t="shared" si="13"/>
        <v>4</v>
      </c>
      <c r="F37" s="65">
        <f t="shared" si="13"/>
        <v>3</v>
      </c>
      <c r="G37" s="102">
        <f t="shared" si="13"/>
        <v>3</v>
      </c>
      <c r="H37" s="103">
        <f t="shared" si="13"/>
        <v>4</v>
      </c>
      <c r="I37" s="26">
        <f>I36/I43</f>
        <v>0.81094527363184066</v>
      </c>
      <c r="J37" s="25">
        <f>J36/I43</f>
        <v>0.18905472636815934</v>
      </c>
    </row>
    <row r="38" spans="1:13" ht="13.5" thickTop="1" thickBot="1" x14ac:dyDescent="0.25">
      <c r="A38" s="7" t="s">
        <v>5</v>
      </c>
      <c r="B38" s="39">
        <f t="shared" ref="B38:H38" si="14">SUM(B7:B30)/24</f>
        <v>1.1666666666666667</v>
      </c>
      <c r="C38" s="39">
        <f t="shared" si="14"/>
        <v>1.375</v>
      </c>
      <c r="D38" s="92">
        <f t="shared" si="14"/>
        <v>0.66666666666666663</v>
      </c>
      <c r="E38" s="92">
        <f t="shared" si="14"/>
        <v>0.91666666666666663</v>
      </c>
      <c r="F38" s="36">
        <f t="shared" si="14"/>
        <v>1.4583333333333333</v>
      </c>
      <c r="G38" s="104">
        <f t="shared" si="14"/>
        <v>1.3333333333333333</v>
      </c>
      <c r="H38" s="36">
        <f t="shared" si="14"/>
        <v>1.4583333333333333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0.6</v>
      </c>
      <c r="J39" s="81">
        <f>AVERAGE(B42:F42)</f>
        <v>3.6</v>
      </c>
    </row>
    <row r="40" spans="1:13" ht="13.5" customHeight="1" thickBot="1" x14ac:dyDescent="0.25">
      <c r="A40" s="7" t="s">
        <v>7</v>
      </c>
      <c r="B40" s="38">
        <f t="shared" ref="B40:H40" si="16">MAX(B7:B30)</f>
        <v>5</v>
      </c>
      <c r="C40" s="38">
        <f t="shared" si="16"/>
        <v>6</v>
      </c>
      <c r="D40" s="91">
        <f t="shared" si="16"/>
        <v>3</v>
      </c>
      <c r="E40" s="91">
        <f t="shared" si="16"/>
        <v>3</v>
      </c>
      <c r="F40" s="65">
        <f t="shared" si="16"/>
        <v>7</v>
      </c>
      <c r="G40" s="102">
        <f t="shared" si="16"/>
        <v>4</v>
      </c>
      <c r="H40" s="103">
        <f t="shared" si="16"/>
        <v>5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1</v>
      </c>
      <c r="C41" s="38">
        <f t="shared" si="17"/>
        <v>0</v>
      </c>
      <c r="D41" s="91">
        <f t="shared" si="17"/>
        <v>0</v>
      </c>
      <c r="E41" s="91">
        <f t="shared" si="17"/>
        <v>1</v>
      </c>
      <c r="F41" s="65">
        <f t="shared" si="17"/>
        <v>1</v>
      </c>
      <c r="G41" s="102">
        <f t="shared" si="17"/>
        <v>3</v>
      </c>
      <c r="H41" s="103">
        <f t="shared" si="17"/>
        <v>0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5</v>
      </c>
      <c r="C42" s="38">
        <f t="shared" si="18"/>
        <v>3</v>
      </c>
      <c r="D42" s="91">
        <f t="shared" si="18"/>
        <v>0</v>
      </c>
      <c r="E42" s="91">
        <f t="shared" si="18"/>
        <v>3</v>
      </c>
      <c r="F42" s="65">
        <f t="shared" si="18"/>
        <v>7</v>
      </c>
      <c r="G42" s="102">
        <f t="shared" si="18"/>
        <v>3</v>
      </c>
      <c r="H42" s="103">
        <f t="shared" si="18"/>
        <v>2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28</v>
      </c>
      <c r="C43" s="40">
        <f t="shared" si="19"/>
        <v>33</v>
      </c>
      <c r="D43" s="93">
        <f t="shared" si="19"/>
        <v>16</v>
      </c>
      <c r="E43" s="93">
        <f t="shared" si="19"/>
        <v>22</v>
      </c>
      <c r="F43" s="66">
        <f t="shared" si="19"/>
        <v>35</v>
      </c>
      <c r="G43" s="105">
        <f t="shared" si="19"/>
        <v>32</v>
      </c>
      <c r="H43" s="106">
        <f t="shared" si="19"/>
        <v>35</v>
      </c>
      <c r="I43" s="46">
        <f>SUM(B43:H43)</f>
        <v>201</v>
      </c>
      <c r="J43" s="49">
        <f>I43/7</f>
        <v>28.714285714285715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26.8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lundi 26 mars 2018</v>
      </c>
      <c r="E85" s="18"/>
      <c r="F85" s="18"/>
      <c r="G85" s="18"/>
      <c r="H85" s="19">
        <f>K5</f>
        <v>35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16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9.1A- Avenue de Maurin vers Rue Bonnie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2018-04-16T17:51:06Z</dcterms:modified>
</cp:coreProperties>
</file>